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2" windowHeight="8016"/>
  </bookViews>
  <sheets>
    <sheet name="Salaries with formulas" sheetId="1" r:id="rId1"/>
    <sheet name="Salaries for comparisons" sheetId="2" r:id="rId2"/>
  </sheets>
  <calcPr calcId="145621"/>
</workbook>
</file>

<file path=xl/calcChain.xml><?xml version="1.0" encoding="utf-8"?>
<calcChain xmlns="http://schemas.openxmlformats.org/spreadsheetml/2006/main">
  <c r="N75" i="1" l="1"/>
  <c r="N76" i="1"/>
  <c r="N77" i="1"/>
  <c r="N79" i="1"/>
  <c r="L75" i="1"/>
  <c r="L76" i="1"/>
  <c r="L77" i="1"/>
  <c r="L79" i="1"/>
  <c r="I79" i="1"/>
  <c r="I77" i="1"/>
  <c r="I76" i="1"/>
  <c r="I75" i="1"/>
  <c r="G79" i="1"/>
  <c r="G77" i="1"/>
  <c r="G76" i="1"/>
  <c r="G75" i="1"/>
  <c r="N44" i="1"/>
  <c r="N45" i="1"/>
  <c r="N46" i="1"/>
  <c r="N47" i="1"/>
  <c r="N48" i="1"/>
  <c r="N49" i="1"/>
  <c r="N50" i="1"/>
  <c r="N51" i="1"/>
  <c r="N35" i="1"/>
  <c r="N33" i="1"/>
  <c r="M44" i="1"/>
  <c r="M45" i="1"/>
  <c r="M46" i="1"/>
  <c r="M47" i="1"/>
  <c r="M48" i="1"/>
  <c r="M49" i="1"/>
  <c r="M50" i="1"/>
  <c r="M51" i="1"/>
  <c r="L44" i="1"/>
  <c r="L45" i="1"/>
  <c r="L46" i="1"/>
  <c r="L47" i="1"/>
  <c r="L48" i="1"/>
  <c r="L49" i="1"/>
  <c r="L50" i="1"/>
  <c r="L51" i="1"/>
  <c r="M35" i="1"/>
  <c r="M33" i="1"/>
  <c r="G51" i="1"/>
  <c r="G50" i="1"/>
  <c r="G49" i="1"/>
  <c r="G48" i="1"/>
  <c r="G47" i="1"/>
  <c r="G46" i="1"/>
  <c r="G45" i="1"/>
  <c r="G44" i="1"/>
  <c r="F51" i="1"/>
  <c r="F50" i="1"/>
  <c r="F49" i="1"/>
  <c r="F48" i="1"/>
  <c r="F47" i="1"/>
  <c r="F46" i="1"/>
  <c r="F45" i="1"/>
  <c r="F44" i="1"/>
  <c r="L35" i="1"/>
  <c r="L33" i="1"/>
  <c r="G35" i="1"/>
  <c r="F35" i="1"/>
  <c r="G33" i="1"/>
  <c r="F33" i="1"/>
  <c r="C10" i="1"/>
  <c r="C7" i="1"/>
  <c r="C9" i="1" s="1"/>
  <c r="C5" i="1"/>
  <c r="L67" i="1"/>
  <c r="N67" i="1" s="1"/>
  <c r="L68" i="1"/>
  <c r="L69" i="1"/>
  <c r="N69" i="1" s="1"/>
  <c r="L70" i="1"/>
  <c r="L71" i="1"/>
  <c r="N71" i="1" s="1"/>
  <c r="L72" i="1"/>
  <c r="L73" i="1"/>
  <c r="N73" i="1" s="1"/>
  <c r="N68" i="1"/>
  <c r="N70" i="1"/>
  <c r="N72" i="1"/>
  <c r="M67" i="1"/>
  <c r="M69" i="1"/>
  <c r="M71" i="1"/>
  <c r="M73" i="1"/>
  <c r="J69" i="1"/>
  <c r="J70" i="1"/>
  <c r="M70" i="1" s="1"/>
  <c r="J71" i="1"/>
  <c r="J72" i="1"/>
  <c r="M72" i="1" s="1"/>
  <c r="J73" i="1"/>
  <c r="J68" i="1"/>
  <c r="M68" i="1" s="1"/>
  <c r="J67" i="1"/>
  <c r="L56" i="1"/>
  <c r="N56" i="1" s="1"/>
  <c r="L57" i="1"/>
  <c r="N57" i="1" s="1"/>
  <c r="L58" i="1"/>
  <c r="N58" i="1" s="1"/>
  <c r="L59" i="1"/>
  <c r="N59" i="1" s="1"/>
  <c r="L55" i="1"/>
  <c r="N55" i="1" s="1"/>
  <c r="M56" i="1"/>
  <c r="M57" i="1"/>
  <c r="M58" i="1"/>
  <c r="M59" i="1"/>
  <c r="M55" i="1"/>
  <c r="M54" i="1"/>
  <c r="I54" i="1"/>
  <c r="L54" i="1" s="1"/>
  <c r="N54" i="1" s="1"/>
  <c r="J51" i="1" l="1"/>
  <c r="I51" i="1" s="1"/>
  <c r="J50" i="1"/>
  <c r="I50" i="1" s="1"/>
  <c r="J49" i="1"/>
  <c r="I49" i="1" s="1"/>
  <c r="J48" i="1"/>
  <c r="I48" i="1" s="1"/>
  <c r="J47" i="1"/>
  <c r="I47" i="1" s="1"/>
  <c r="J46" i="1"/>
  <c r="I46" i="1" s="1"/>
  <c r="J45" i="1"/>
  <c r="I45" i="1" s="1"/>
  <c r="J44" i="1"/>
  <c r="I44" i="1" s="1"/>
  <c r="J43" i="1"/>
  <c r="J42" i="1"/>
  <c r="J41" i="1"/>
  <c r="J40" i="1"/>
  <c r="J39" i="1"/>
  <c r="J38" i="1"/>
  <c r="J37" i="1"/>
  <c r="J36" i="1"/>
  <c r="J35" i="1"/>
  <c r="I35" i="1" s="1"/>
  <c r="J34" i="1"/>
  <c r="J33" i="1"/>
  <c r="I33" i="1" s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G27" i="1"/>
  <c r="G26" i="1"/>
  <c r="G25" i="1"/>
  <c r="G24" i="1"/>
  <c r="G18" i="1"/>
  <c r="G17" i="1"/>
  <c r="J10" i="1"/>
  <c r="J9" i="1"/>
  <c r="J8" i="1"/>
  <c r="J7" i="1"/>
  <c r="J6" i="1"/>
  <c r="J5" i="1"/>
  <c r="G43" i="1"/>
  <c r="G42" i="1"/>
  <c r="G41" i="1"/>
  <c r="G40" i="1"/>
  <c r="G39" i="1"/>
  <c r="G38" i="1"/>
  <c r="G37" i="1"/>
  <c r="G36" i="1"/>
  <c r="G34" i="1"/>
  <c r="G32" i="1"/>
  <c r="G31" i="1"/>
  <c r="G30" i="1"/>
  <c r="G29" i="1"/>
  <c r="G28" i="1"/>
  <c r="G23" i="1"/>
  <c r="G22" i="1"/>
  <c r="G21" i="1"/>
  <c r="G20" i="1"/>
  <c r="G19" i="1"/>
  <c r="G16" i="1"/>
  <c r="G15" i="1"/>
  <c r="G14" i="1"/>
  <c r="G13" i="1"/>
  <c r="G12" i="1"/>
  <c r="G11" i="1"/>
  <c r="G10" i="1"/>
  <c r="G9" i="1"/>
  <c r="G8" i="1"/>
  <c r="F42" i="1"/>
  <c r="G7" i="1"/>
  <c r="G6" i="1"/>
  <c r="G5" i="1"/>
  <c r="M5" i="1" l="1"/>
  <c r="I5" i="1"/>
  <c r="M7" i="1"/>
  <c r="I7" i="1"/>
  <c r="M9" i="1"/>
  <c r="I9" i="1"/>
  <c r="M11" i="1"/>
  <c r="I11" i="1"/>
  <c r="M13" i="1"/>
  <c r="I13" i="1"/>
  <c r="M15" i="1"/>
  <c r="I15" i="1"/>
  <c r="M17" i="1"/>
  <c r="I17" i="1"/>
  <c r="M19" i="1"/>
  <c r="I19" i="1"/>
  <c r="M21" i="1"/>
  <c r="I21" i="1"/>
  <c r="M23" i="1"/>
  <c r="I23" i="1"/>
  <c r="M25" i="1"/>
  <c r="I25" i="1"/>
  <c r="M27" i="1"/>
  <c r="I27" i="1"/>
  <c r="M29" i="1"/>
  <c r="I29" i="1"/>
  <c r="M31" i="1"/>
  <c r="I31" i="1"/>
  <c r="M37" i="1"/>
  <c r="I37" i="1"/>
  <c r="M39" i="1"/>
  <c r="I39" i="1"/>
  <c r="M41" i="1"/>
  <c r="I41" i="1"/>
  <c r="M43" i="1"/>
  <c r="I43" i="1"/>
  <c r="F6" i="1"/>
  <c r="F8" i="1"/>
  <c r="F10" i="1"/>
  <c r="F12" i="1"/>
  <c r="F14" i="1"/>
  <c r="F16" i="1"/>
  <c r="F18" i="1"/>
  <c r="F20" i="1"/>
  <c r="F22" i="1"/>
  <c r="F24" i="1"/>
  <c r="F26" i="1"/>
  <c r="F28" i="1"/>
  <c r="F30" i="1"/>
  <c r="F32" i="1"/>
  <c r="F38" i="1"/>
  <c r="F43" i="1"/>
  <c r="F41" i="1"/>
  <c r="F39" i="1"/>
  <c r="F37" i="1"/>
  <c r="F34" i="1"/>
  <c r="M6" i="1"/>
  <c r="I8" i="1"/>
  <c r="L8" i="1" s="1"/>
  <c r="N8" i="1" s="1"/>
  <c r="M8" i="1"/>
  <c r="I10" i="1"/>
  <c r="M10" i="1"/>
  <c r="I12" i="1"/>
  <c r="L12" i="1" s="1"/>
  <c r="N12" i="1" s="1"/>
  <c r="M12" i="1"/>
  <c r="I14" i="1"/>
  <c r="M14" i="1"/>
  <c r="I16" i="1"/>
  <c r="L16" i="1" s="1"/>
  <c r="N16" i="1" s="1"/>
  <c r="M16" i="1"/>
  <c r="I18" i="1"/>
  <c r="M18" i="1"/>
  <c r="I20" i="1"/>
  <c r="L20" i="1" s="1"/>
  <c r="N20" i="1" s="1"/>
  <c r="M20" i="1"/>
  <c r="I22" i="1"/>
  <c r="M22" i="1"/>
  <c r="I24" i="1"/>
  <c r="L24" i="1" s="1"/>
  <c r="N24" i="1" s="1"/>
  <c r="M24" i="1"/>
  <c r="I26" i="1"/>
  <c r="M26" i="1"/>
  <c r="I28" i="1"/>
  <c r="L28" i="1" s="1"/>
  <c r="N28" i="1" s="1"/>
  <c r="M28" i="1"/>
  <c r="I30" i="1"/>
  <c r="M30" i="1"/>
  <c r="I32" i="1"/>
  <c r="L32" i="1" s="1"/>
  <c r="N32" i="1" s="1"/>
  <c r="M32" i="1"/>
  <c r="M34" i="1"/>
  <c r="I34" i="1"/>
  <c r="I36" i="1"/>
  <c r="M36" i="1"/>
  <c r="I38" i="1"/>
  <c r="M38" i="1"/>
  <c r="I40" i="1"/>
  <c r="M40" i="1"/>
  <c r="I42" i="1"/>
  <c r="L42" i="1" s="1"/>
  <c r="N42" i="1" s="1"/>
  <c r="M42" i="1"/>
  <c r="F5" i="1"/>
  <c r="F7" i="1"/>
  <c r="F9" i="1"/>
  <c r="F11" i="1"/>
  <c r="F13" i="1"/>
  <c r="F15" i="1"/>
  <c r="F17" i="1"/>
  <c r="F19" i="1"/>
  <c r="F21" i="1"/>
  <c r="F23" i="1"/>
  <c r="F25" i="1"/>
  <c r="F27" i="1"/>
  <c r="F29" i="1"/>
  <c r="F31" i="1"/>
  <c r="F36" i="1"/>
  <c r="F40" i="1"/>
  <c r="I6" i="1"/>
  <c r="L6" i="1" l="1"/>
  <c r="N6" i="1" s="1"/>
  <c r="L40" i="1"/>
  <c r="N40" i="1" s="1"/>
  <c r="L38" i="1"/>
  <c r="N38" i="1" s="1"/>
  <c r="L30" i="1"/>
  <c r="N30" i="1" s="1"/>
  <c r="L26" i="1"/>
  <c r="N26" i="1" s="1"/>
  <c r="L22" i="1"/>
  <c r="N22" i="1" s="1"/>
  <c r="L18" i="1"/>
  <c r="N18" i="1" s="1"/>
  <c r="L14" i="1"/>
  <c r="N14" i="1" s="1"/>
  <c r="L10" i="1"/>
  <c r="N10" i="1" s="1"/>
  <c r="L41" i="1"/>
  <c r="N41" i="1" s="1"/>
  <c r="L37" i="1"/>
  <c r="N37" i="1" s="1"/>
  <c r="L43" i="1"/>
  <c r="N43" i="1" s="1"/>
  <c r="L39" i="1"/>
  <c r="N39" i="1" s="1"/>
  <c r="L31" i="1"/>
  <c r="N31" i="1" s="1"/>
  <c r="L29" i="1"/>
  <c r="N29" i="1" s="1"/>
  <c r="L27" i="1"/>
  <c r="N27" i="1" s="1"/>
  <c r="L25" i="1"/>
  <c r="N25" i="1" s="1"/>
  <c r="L23" i="1"/>
  <c r="N23" i="1" s="1"/>
  <c r="L21" i="1"/>
  <c r="N21" i="1" s="1"/>
  <c r="L19" i="1"/>
  <c r="N19" i="1" s="1"/>
  <c r="L17" i="1"/>
  <c r="N17" i="1" s="1"/>
  <c r="L15" i="1"/>
  <c r="N15" i="1" s="1"/>
  <c r="L13" i="1"/>
  <c r="N13" i="1" s="1"/>
  <c r="L11" i="1"/>
  <c r="N11" i="1" s="1"/>
  <c r="L9" i="1"/>
  <c r="N9" i="1" s="1"/>
  <c r="L7" i="1"/>
  <c r="N7" i="1" s="1"/>
  <c r="L5" i="1"/>
  <c r="N5" i="1" s="1"/>
  <c r="L36" i="1"/>
  <c r="N36" i="1" s="1"/>
  <c r="L34" i="1"/>
  <c r="N34" i="1" s="1"/>
</calcChain>
</file>

<file path=xl/sharedStrings.xml><?xml version="1.0" encoding="utf-8"?>
<sst xmlns="http://schemas.openxmlformats.org/spreadsheetml/2006/main" count="159" uniqueCount="94">
  <si>
    <t>Speaker</t>
  </si>
  <si>
    <t>Senate President</t>
  </si>
  <si>
    <t>H58 ADD</t>
  </si>
  <si>
    <t>Ways and Means Chair</t>
  </si>
  <si>
    <t>Legislative Base Pay</t>
  </si>
  <si>
    <t>CURRENT TOTAL</t>
  </si>
  <si>
    <t>CURRENT STIPEND</t>
  </si>
  <si>
    <t>NEW TOTAL</t>
  </si>
  <si>
    <t>Office Expenses</t>
  </si>
  <si>
    <t>Total with Expense</t>
  </si>
  <si>
    <t>Leader</t>
  </si>
  <si>
    <t>Pro Tems</t>
  </si>
  <si>
    <t>Assistant Leaders</t>
  </si>
  <si>
    <t>House Division Chairs</t>
  </si>
  <si>
    <t>House Rules Chair</t>
  </si>
  <si>
    <t>House and Senate Bonding Chairs</t>
  </si>
  <si>
    <t>Vice Chairs of Ways and Means</t>
  </si>
  <si>
    <t>Ranking Minority Ways and Means</t>
  </si>
  <si>
    <t>Post Audit Chairs</t>
  </si>
  <si>
    <t>State Administration Chairs</t>
  </si>
  <si>
    <t>Health Care Financing Chairs</t>
  </si>
  <si>
    <t>Financial Services Chairs</t>
  </si>
  <si>
    <t>Revenue Chairs</t>
  </si>
  <si>
    <t>Economic Development Chairs</t>
  </si>
  <si>
    <t>All other committee chairs</t>
  </si>
  <si>
    <t>Vice Chair of House Rules</t>
  </si>
  <si>
    <t>Ranking Minority on Rules</t>
  </si>
  <si>
    <t>Vice Chair of House Post Audit</t>
  </si>
  <si>
    <t>Assistant Vice Chair of Ways and Means</t>
  </si>
  <si>
    <t>House Vice Chair of Financial Services</t>
  </si>
  <si>
    <t>House Vice Chair of Health Care Financing</t>
  </si>
  <si>
    <t>House Vice Chair of Bonding</t>
  </si>
  <si>
    <t>House Ranking Minority Member of Bonding</t>
  </si>
  <si>
    <t>House Vice Chair of State Administration</t>
  </si>
  <si>
    <t>House Vice Chair of Economic Development</t>
  </si>
  <si>
    <t>House Ranking Minority Member of Economic Development</t>
  </si>
  <si>
    <t>House Vice Chair of Revenue</t>
  </si>
  <si>
    <t>Ranking Minority Member of Health Care Financing</t>
  </si>
  <si>
    <t>Third Reading Chairs</t>
  </si>
  <si>
    <t>Steering and Policy Chairs</t>
  </si>
  <si>
    <t xml:space="preserve">Judiciary Chairs </t>
  </si>
  <si>
    <t>Education  Chairs</t>
  </si>
  <si>
    <t>Telecommunications Chairs</t>
  </si>
  <si>
    <t>Transportation Chairs</t>
  </si>
  <si>
    <t>House Assistant Ranking Minority of Ways and Means</t>
  </si>
  <si>
    <t>House Ranking Minority of Financial Services</t>
  </si>
  <si>
    <t>House Vice Chair of Judiciary</t>
  </si>
  <si>
    <t>House Ranking Minority Member of Judiciary</t>
  </si>
  <si>
    <t>House Vice Chair of Transportation</t>
  </si>
  <si>
    <t>House Vice Chair of Bills on Third Reading</t>
  </si>
  <si>
    <t>House Vice Chair of Steering and Policy</t>
  </si>
  <si>
    <t>House Vice Chair of Education</t>
  </si>
  <si>
    <t>House Vice Chair of Telecommunications</t>
  </si>
  <si>
    <t>Vice Chairs</t>
  </si>
  <si>
    <t>CURRENT TOTAL WITH EXPENSES</t>
  </si>
  <si>
    <t>New Expenses 50+ Miles</t>
  </si>
  <si>
    <t>New Expenses Within 50</t>
  </si>
  <si>
    <t>New Total 50+</t>
  </si>
  <si>
    <t>New Total Within 50</t>
  </si>
  <si>
    <t>NEW TOTAL WITH EXPENSES &lt;50</t>
  </si>
  <si>
    <t>DIFF W/OUT EXPENSE</t>
  </si>
  <si>
    <t>PCT W/ EXP</t>
  </si>
  <si>
    <t>DIFFERENCE W/ EXPENSE</t>
  </si>
  <si>
    <t xml:space="preserve">Attorney General  </t>
  </si>
  <si>
    <t>Treasurer</t>
  </si>
  <si>
    <t>Auditor</t>
  </si>
  <si>
    <t>Governor*</t>
  </si>
  <si>
    <t>Lieutenant Governor*</t>
  </si>
  <si>
    <t>*Have said they will not accept pay raise</t>
  </si>
  <si>
    <t>STATEWIDE ELECTEDS</t>
  </si>
  <si>
    <t xml:space="preserve">Supreme Judicial Court Chief Justice </t>
  </si>
  <si>
    <t>Supreme Judicial Court Associate Justices</t>
  </si>
  <si>
    <t xml:space="preserve">Appeals Court Chief Justice </t>
  </si>
  <si>
    <t>Appeals Court Associate Justice</t>
  </si>
  <si>
    <t xml:space="preserve">Trial Court Chief Justice </t>
  </si>
  <si>
    <t>Trial Court Departments Chief Justice</t>
  </si>
  <si>
    <t>Trial Court Associate Justice</t>
  </si>
  <si>
    <t>JUDICIARY*</t>
  </si>
  <si>
    <t>Clerk of the Supreme Judicial Court**</t>
  </si>
  <si>
    <t>First Assistant Clerk of Supreme Judicial Court**</t>
  </si>
  <si>
    <t>Assistant clerks of the Supreme Judicial Court**</t>
  </si>
  <si>
    <t>Clerk of the Appeals Court***</t>
  </si>
  <si>
    <t>**Payment formula here: https://malegislature.gov/Laws/GeneralLaws/PartIII/TitleI/Chapter221/Section93</t>
  </si>
  <si>
    <t>***Payment formula here:  https://malegislature.gov/Laws/GeneralLaws/PartIII/TitleI/Chapter211A/Section6</t>
  </si>
  <si>
    <t>LEGISLATURE</t>
  </si>
  <si>
    <t>Governor</t>
  </si>
  <si>
    <t>Lieutenant Governor</t>
  </si>
  <si>
    <t>Secretary of State</t>
  </si>
  <si>
    <t>Clerk of the Appeals Court</t>
  </si>
  <si>
    <t>Assistant clerks of the Supreme Judicial Court</t>
  </si>
  <si>
    <t>First Assistant Clerk of Supreme Judicial Court</t>
  </si>
  <si>
    <t>Clerk of the Supreme Judicial Court</t>
  </si>
  <si>
    <t xml:space="preserve">*Pay increases for the Judiciary take full effect July 1, 2018. Clerks' salaries are set according to judge's salaries. Only a few clerks' salaries are listed here. </t>
  </si>
  <si>
    <t>Spreadsheet created by State House News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</si>
</sst>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7C666C"/>
      <name val="Calibri"/>
      <family val="2"/>
      <scheme val="minor"/>
    </font>
    <font>
      <sz val="11"/>
      <color rgb="FF7C666C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C666C"/>
      <color rgb="FF97818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3"/>
  <sheetViews>
    <sheetView tabSelected="1" topLeftCell="B1" workbookViewId="0">
      <pane ySplit="2" topLeftCell="A3" activePane="bottomLeft" state="frozen"/>
      <selection pane="bottomLeft" activeCell="B11" sqref="B11"/>
    </sheetView>
  </sheetViews>
  <sheetFormatPr defaultRowHeight="14.4" x14ac:dyDescent="0.3"/>
  <cols>
    <col min="2" max="2" width="23" bestFit="1" customWidth="1"/>
    <col min="3" max="4" width="9.109375" style="1"/>
    <col min="5" max="5" width="55.33203125" bestFit="1" customWidth="1"/>
    <col min="6" max="6" width="15.33203125" style="1" bestFit="1" customWidth="1"/>
    <col min="7" max="8" width="9.109375" style="1" bestFit="1" customWidth="1"/>
    <col min="9" max="9" width="16.88671875" style="1" customWidth="1"/>
    <col min="10" max="10" width="9.33203125" style="1" customWidth="1"/>
    <col min="11" max="11" width="9.109375" style="1"/>
    <col min="12" max="12" width="14.5546875" customWidth="1"/>
    <col min="13" max="13" width="11.6640625" bestFit="1" customWidth="1"/>
    <col min="14" max="14" width="11.109375" style="2" bestFit="1" customWidth="1"/>
  </cols>
  <sheetData>
    <row r="1" spans="2:14" s="6" customFormat="1" ht="30" customHeight="1" x14ac:dyDescent="0.3">
      <c r="B1" s="7" t="s">
        <v>93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2:14" ht="28.8" x14ac:dyDescent="0.3">
      <c r="F2" s="4" t="s">
        <v>54</v>
      </c>
      <c r="G2" s="4" t="s">
        <v>5</v>
      </c>
      <c r="H2" s="4" t="s">
        <v>6</v>
      </c>
      <c r="I2" s="4" t="s">
        <v>59</v>
      </c>
      <c r="J2" s="4" t="s">
        <v>7</v>
      </c>
      <c r="K2" s="1" t="s">
        <v>2</v>
      </c>
      <c r="L2" s="5" t="s">
        <v>62</v>
      </c>
      <c r="M2" s="5" t="s">
        <v>60</v>
      </c>
      <c r="N2" s="2" t="s">
        <v>61</v>
      </c>
    </row>
    <row r="3" spans="2:14" x14ac:dyDescent="0.3">
      <c r="B3" t="s">
        <v>8</v>
      </c>
      <c r="C3" s="1">
        <v>7200</v>
      </c>
    </row>
    <row r="4" spans="2:14" x14ac:dyDescent="0.3">
      <c r="B4" t="s">
        <v>4</v>
      </c>
      <c r="C4" s="1">
        <v>62547</v>
      </c>
      <c r="I4" s="3" t="s">
        <v>84</v>
      </c>
    </row>
    <row r="5" spans="2:14" x14ac:dyDescent="0.3">
      <c r="B5" t="s">
        <v>9</v>
      </c>
      <c r="C5" s="1">
        <f>C3+C4</f>
        <v>69747</v>
      </c>
      <c r="E5" t="s">
        <v>0</v>
      </c>
      <c r="F5" s="1">
        <f>C5+H5</f>
        <v>104747</v>
      </c>
      <c r="G5" s="1">
        <f>C4+H5</f>
        <v>97547</v>
      </c>
      <c r="H5" s="1">
        <v>35000</v>
      </c>
      <c r="I5" s="1">
        <f>J5+15000</f>
        <v>157547</v>
      </c>
      <c r="J5" s="1">
        <f>C4+K5</f>
        <v>142547</v>
      </c>
      <c r="K5" s="1">
        <v>80000</v>
      </c>
      <c r="L5" s="1">
        <f t="shared" ref="L5:M7" si="0">I5-F5</f>
        <v>52800</v>
      </c>
      <c r="M5" s="1">
        <f t="shared" si="0"/>
        <v>45000</v>
      </c>
      <c r="N5" s="2">
        <f>L5/F5</f>
        <v>0.50407171565772768</v>
      </c>
    </row>
    <row r="6" spans="2:14" x14ac:dyDescent="0.3">
      <c r="E6" t="s">
        <v>1</v>
      </c>
      <c r="F6" s="1">
        <f>C5+H6</f>
        <v>104747</v>
      </c>
      <c r="G6" s="1">
        <f>C4+H6</f>
        <v>97547</v>
      </c>
      <c r="H6" s="1">
        <v>35000</v>
      </c>
      <c r="I6" s="1">
        <f>J6+15000</f>
        <v>157547</v>
      </c>
      <c r="J6" s="1">
        <f>C4+K6</f>
        <v>142547</v>
      </c>
      <c r="K6" s="1">
        <v>80000</v>
      </c>
      <c r="L6" s="1">
        <f t="shared" si="0"/>
        <v>52800</v>
      </c>
      <c r="M6" s="1">
        <f t="shared" si="0"/>
        <v>45000</v>
      </c>
      <c r="N6" s="2">
        <f>L6/F6</f>
        <v>0.50407171565772768</v>
      </c>
    </row>
    <row r="7" spans="2:14" x14ac:dyDescent="0.3">
      <c r="B7" t="s">
        <v>55</v>
      </c>
      <c r="C7" s="1">
        <f>20000</f>
        <v>20000</v>
      </c>
      <c r="E7" t="s">
        <v>3</v>
      </c>
      <c r="F7" s="1">
        <f>C5+H7</f>
        <v>94747</v>
      </c>
      <c r="G7" s="1">
        <f>C4+H7</f>
        <v>87547</v>
      </c>
      <c r="H7" s="1">
        <v>25000</v>
      </c>
      <c r="I7" s="1">
        <f>J7+15000</f>
        <v>142547</v>
      </c>
      <c r="J7" s="1">
        <f>C4+K7</f>
        <v>127547</v>
      </c>
      <c r="K7" s="1">
        <v>65000</v>
      </c>
      <c r="L7" s="1">
        <f t="shared" si="0"/>
        <v>47800</v>
      </c>
      <c r="M7" s="1">
        <f t="shared" si="0"/>
        <v>40000</v>
      </c>
      <c r="N7" s="2">
        <f>L7/F7</f>
        <v>0.50450146178770827</v>
      </c>
    </row>
    <row r="8" spans="2:14" x14ac:dyDescent="0.3">
      <c r="B8" t="s">
        <v>56</v>
      </c>
      <c r="C8" s="1">
        <v>15000</v>
      </c>
      <c r="E8" t="s">
        <v>10</v>
      </c>
      <c r="F8" s="1">
        <f>C5+H8</f>
        <v>92247</v>
      </c>
      <c r="G8" s="1">
        <f>C4+H8</f>
        <v>85047</v>
      </c>
      <c r="H8" s="1">
        <v>22500</v>
      </c>
      <c r="I8" s="1">
        <f>J8+15000</f>
        <v>137547</v>
      </c>
      <c r="J8" s="1">
        <f>C4+K8</f>
        <v>122547</v>
      </c>
      <c r="K8" s="1">
        <v>60000</v>
      </c>
      <c r="L8" s="1">
        <f t="shared" ref="L8:L51" si="1">I8-F8</f>
        <v>45300</v>
      </c>
      <c r="M8" s="1">
        <f t="shared" ref="M8:M51" si="2">J8-G8</f>
        <v>37500</v>
      </c>
      <c r="N8" s="2">
        <f>L8/F8</f>
        <v>0.49107288041887542</v>
      </c>
    </row>
    <row r="9" spans="2:14" x14ac:dyDescent="0.3">
      <c r="B9" t="s">
        <v>57</v>
      </c>
      <c r="C9" s="1">
        <f>C4+C7</f>
        <v>82547</v>
      </c>
      <c r="E9" t="s">
        <v>11</v>
      </c>
      <c r="F9" s="1">
        <f>C5+H9</f>
        <v>84747</v>
      </c>
      <c r="G9" s="1">
        <f>C4+H9</f>
        <v>77547</v>
      </c>
      <c r="H9" s="1">
        <v>15000</v>
      </c>
      <c r="I9" s="1">
        <f t="shared" ref="I9:I51" si="3">J9+15000</f>
        <v>127547</v>
      </c>
      <c r="J9" s="1">
        <f>C4+K9</f>
        <v>112547</v>
      </c>
      <c r="K9" s="1">
        <v>50000</v>
      </c>
      <c r="L9" s="1">
        <f t="shared" si="1"/>
        <v>42800</v>
      </c>
      <c r="M9" s="1">
        <f t="shared" si="2"/>
        <v>35000</v>
      </c>
      <c r="N9" s="2">
        <f t="shared" ref="N9:N51" si="4">L9/F9</f>
        <v>0.50503262652365277</v>
      </c>
    </row>
    <row r="10" spans="2:14" x14ac:dyDescent="0.3">
      <c r="B10" t="s">
        <v>58</v>
      </c>
      <c r="C10" s="1">
        <f>C4+C8</f>
        <v>77547</v>
      </c>
      <c r="E10" t="s">
        <v>12</v>
      </c>
      <c r="F10" s="1">
        <f>C5+H10</f>
        <v>84747</v>
      </c>
      <c r="G10" s="1">
        <f>C4+H10</f>
        <v>77547</v>
      </c>
      <c r="H10" s="1">
        <v>15000</v>
      </c>
      <c r="I10" s="1">
        <f t="shared" si="3"/>
        <v>112547</v>
      </c>
      <c r="J10" s="1">
        <f>C4+K10</f>
        <v>97547</v>
      </c>
      <c r="K10" s="1">
        <v>35000</v>
      </c>
      <c r="L10" s="1">
        <f t="shared" si="1"/>
        <v>27800</v>
      </c>
      <c r="M10" s="1">
        <f t="shared" si="2"/>
        <v>20000</v>
      </c>
      <c r="N10" s="2">
        <f t="shared" si="4"/>
        <v>0.32803521068592401</v>
      </c>
    </row>
    <row r="11" spans="2:14" x14ac:dyDescent="0.3">
      <c r="E11" t="s">
        <v>13</v>
      </c>
      <c r="F11" s="1">
        <f>C5+H11</f>
        <v>84747</v>
      </c>
      <c r="G11" s="1">
        <f>C4+H11</f>
        <v>77547</v>
      </c>
      <c r="H11" s="1">
        <v>15000</v>
      </c>
      <c r="I11" s="1">
        <f t="shared" si="3"/>
        <v>107547</v>
      </c>
      <c r="J11" s="1">
        <f>C4+K11</f>
        <v>92547</v>
      </c>
      <c r="K11" s="1">
        <v>30000</v>
      </c>
      <c r="L11" s="1">
        <f t="shared" si="1"/>
        <v>22800</v>
      </c>
      <c r="M11" s="1">
        <f t="shared" si="2"/>
        <v>15000</v>
      </c>
      <c r="N11" s="2">
        <f t="shared" si="4"/>
        <v>0.26903607207334773</v>
      </c>
    </row>
    <row r="12" spans="2:14" x14ac:dyDescent="0.3">
      <c r="E12" t="s">
        <v>14</v>
      </c>
      <c r="F12" s="1">
        <f>C5+H12</f>
        <v>84747</v>
      </c>
      <c r="G12" s="1">
        <f>C4+H12</f>
        <v>77547</v>
      </c>
      <c r="H12" s="1">
        <v>15000</v>
      </c>
      <c r="I12" s="1">
        <f t="shared" si="3"/>
        <v>107547</v>
      </c>
      <c r="J12" s="1">
        <f>C4+K12</f>
        <v>92547</v>
      </c>
      <c r="K12" s="1">
        <v>30000</v>
      </c>
      <c r="L12" s="1">
        <f t="shared" si="1"/>
        <v>22800</v>
      </c>
      <c r="M12" s="1">
        <f t="shared" si="2"/>
        <v>15000</v>
      </c>
      <c r="N12" s="2">
        <f t="shared" si="4"/>
        <v>0.26903607207334773</v>
      </c>
    </row>
    <row r="13" spans="2:14" x14ac:dyDescent="0.3">
      <c r="E13" t="s">
        <v>15</v>
      </c>
      <c r="F13" s="1">
        <f>C5+H13</f>
        <v>84747</v>
      </c>
      <c r="G13" s="1">
        <f>C4+H13</f>
        <v>77547</v>
      </c>
      <c r="H13" s="1">
        <v>15000</v>
      </c>
      <c r="I13" s="1">
        <f t="shared" si="3"/>
        <v>107547</v>
      </c>
      <c r="J13" s="1">
        <f>C4+K13</f>
        <v>92547</v>
      </c>
      <c r="K13" s="1">
        <v>30000</v>
      </c>
      <c r="L13" s="1">
        <f t="shared" si="1"/>
        <v>22800</v>
      </c>
      <c r="M13" s="1">
        <f t="shared" si="2"/>
        <v>15000</v>
      </c>
      <c r="N13" s="2">
        <f t="shared" si="4"/>
        <v>0.26903607207334773</v>
      </c>
    </row>
    <row r="14" spans="2:14" x14ac:dyDescent="0.3">
      <c r="E14" t="s">
        <v>16</v>
      </c>
      <c r="F14" s="1">
        <f>C5+H14</f>
        <v>84747</v>
      </c>
      <c r="G14" s="1">
        <f>C4+H14</f>
        <v>77547</v>
      </c>
      <c r="H14" s="1">
        <v>15000</v>
      </c>
      <c r="I14" s="1">
        <f t="shared" si="3"/>
        <v>107547</v>
      </c>
      <c r="J14" s="1">
        <f>C4+K14</f>
        <v>92547</v>
      </c>
      <c r="K14" s="1">
        <v>30000</v>
      </c>
      <c r="L14" s="1">
        <f t="shared" si="1"/>
        <v>22800</v>
      </c>
      <c r="M14" s="1">
        <f t="shared" si="2"/>
        <v>15000</v>
      </c>
      <c r="N14" s="2">
        <f t="shared" si="4"/>
        <v>0.26903607207334773</v>
      </c>
    </row>
    <row r="15" spans="2:14" x14ac:dyDescent="0.3">
      <c r="E15" t="s">
        <v>17</v>
      </c>
      <c r="F15" s="1">
        <f>C5+H15</f>
        <v>84747</v>
      </c>
      <c r="G15" s="1">
        <f>C4+H15</f>
        <v>77547</v>
      </c>
      <c r="H15" s="1">
        <v>15000</v>
      </c>
      <c r="I15" s="1">
        <f t="shared" si="3"/>
        <v>107547</v>
      </c>
      <c r="J15" s="1">
        <f>C4+K15</f>
        <v>92547</v>
      </c>
      <c r="K15" s="1">
        <v>30000</v>
      </c>
      <c r="L15" s="1">
        <f t="shared" si="1"/>
        <v>22800</v>
      </c>
      <c r="M15" s="1">
        <f t="shared" si="2"/>
        <v>15000</v>
      </c>
      <c r="N15" s="2">
        <f t="shared" si="4"/>
        <v>0.26903607207334773</v>
      </c>
    </row>
    <row r="16" spans="2:14" x14ac:dyDescent="0.3">
      <c r="E16" t="s">
        <v>18</v>
      </c>
      <c r="F16" s="1">
        <f>C5+H16</f>
        <v>84747</v>
      </c>
      <c r="G16" s="1">
        <f>C4+H16</f>
        <v>77547</v>
      </c>
      <c r="H16" s="1">
        <v>15000</v>
      </c>
      <c r="I16" s="1">
        <f t="shared" si="3"/>
        <v>107547</v>
      </c>
      <c r="J16" s="1">
        <f>C4+K16</f>
        <v>92547</v>
      </c>
      <c r="K16" s="1">
        <v>30000</v>
      </c>
      <c r="L16" s="1">
        <f t="shared" si="1"/>
        <v>22800</v>
      </c>
      <c r="M16" s="1">
        <f t="shared" si="2"/>
        <v>15000</v>
      </c>
      <c r="N16" s="2">
        <f t="shared" si="4"/>
        <v>0.26903607207334773</v>
      </c>
    </row>
    <row r="17" spans="5:14" x14ac:dyDescent="0.3">
      <c r="E17" t="s">
        <v>38</v>
      </c>
      <c r="F17" s="1">
        <f>C5+H17</f>
        <v>77247</v>
      </c>
      <c r="G17" s="1">
        <f>C4+H17</f>
        <v>70047</v>
      </c>
      <c r="H17" s="1">
        <v>7500</v>
      </c>
      <c r="I17" s="1">
        <f t="shared" si="3"/>
        <v>107547</v>
      </c>
      <c r="J17" s="1">
        <f>C4+K17</f>
        <v>92547</v>
      </c>
      <c r="K17" s="1">
        <v>30000</v>
      </c>
      <c r="L17" s="1">
        <f t="shared" si="1"/>
        <v>30300</v>
      </c>
      <c r="M17" s="1">
        <f t="shared" si="2"/>
        <v>22500</v>
      </c>
      <c r="N17" s="2">
        <f t="shared" si="4"/>
        <v>0.39224824265020003</v>
      </c>
    </row>
    <row r="18" spans="5:14" x14ac:dyDescent="0.3">
      <c r="E18" t="s">
        <v>39</v>
      </c>
      <c r="F18" s="1">
        <f>C5+H18</f>
        <v>77247</v>
      </c>
      <c r="G18" s="1">
        <f>C4+H18</f>
        <v>70047</v>
      </c>
      <c r="H18" s="1">
        <v>7500</v>
      </c>
      <c r="I18" s="1">
        <f t="shared" si="3"/>
        <v>107547</v>
      </c>
      <c r="J18" s="1">
        <f>C4+K18</f>
        <v>92547</v>
      </c>
      <c r="K18" s="1">
        <v>30000</v>
      </c>
      <c r="L18" s="1">
        <f t="shared" si="1"/>
        <v>30300</v>
      </c>
      <c r="M18" s="1">
        <f t="shared" si="2"/>
        <v>22500</v>
      </c>
      <c r="N18" s="2">
        <f t="shared" si="4"/>
        <v>0.39224824265020003</v>
      </c>
    </row>
    <row r="19" spans="5:14" x14ac:dyDescent="0.3">
      <c r="E19" t="s">
        <v>19</v>
      </c>
      <c r="F19" s="1">
        <f>C5+H19</f>
        <v>84747</v>
      </c>
      <c r="G19" s="1">
        <f>C4+H19</f>
        <v>77547</v>
      </c>
      <c r="H19" s="1">
        <v>15000</v>
      </c>
      <c r="I19" s="1">
        <f t="shared" si="3"/>
        <v>107547</v>
      </c>
      <c r="J19" s="1">
        <f>C4+K19</f>
        <v>92547</v>
      </c>
      <c r="K19" s="1">
        <v>30000</v>
      </c>
      <c r="L19" s="1">
        <f t="shared" si="1"/>
        <v>22800</v>
      </c>
      <c r="M19" s="1">
        <f t="shared" si="2"/>
        <v>15000</v>
      </c>
      <c r="N19" s="2">
        <f t="shared" si="4"/>
        <v>0.26903607207334773</v>
      </c>
    </row>
    <row r="20" spans="5:14" x14ac:dyDescent="0.3">
      <c r="E20" t="s">
        <v>20</v>
      </c>
      <c r="F20" s="1">
        <f>C5+H20</f>
        <v>84747</v>
      </c>
      <c r="G20" s="1">
        <f>C4+H20</f>
        <v>77547</v>
      </c>
      <c r="H20" s="1">
        <v>15000</v>
      </c>
      <c r="I20" s="1">
        <f t="shared" si="3"/>
        <v>107547</v>
      </c>
      <c r="J20" s="1">
        <f>C4+K20</f>
        <v>92547</v>
      </c>
      <c r="K20" s="1">
        <v>30000</v>
      </c>
      <c r="L20" s="1">
        <f t="shared" si="1"/>
        <v>22800</v>
      </c>
      <c r="M20" s="1">
        <f t="shared" si="2"/>
        <v>15000</v>
      </c>
      <c r="N20" s="2">
        <f t="shared" si="4"/>
        <v>0.26903607207334773</v>
      </c>
    </row>
    <row r="21" spans="5:14" x14ac:dyDescent="0.3">
      <c r="E21" t="s">
        <v>21</v>
      </c>
      <c r="F21" s="1">
        <f>C5+H21</f>
        <v>84747</v>
      </c>
      <c r="G21" s="1">
        <f>C4+H21</f>
        <v>77547</v>
      </c>
      <c r="H21" s="1">
        <v>15000</v>
      </c>
      <c r="I21" s="1">
        <f t="shared" si="3"/>
        <v>107547</v>
      </c>
      <c r="J21" s="1">
        <f>C4+K21</f>
        <v>92547</v>
      </c>
      <c r="K21" s="1">
        <v>30000</v>
      </c>
      <c r="L21" s="1">
        <f t="shared" si="1"/>
        <v>22800</v>
      </c>
      <c r="M21" s="1">
        <f t="shared" si="2"/>
        <v>15000</v>
      </c>
      <c r="N21" s="2">
        <f t="shared" si="4"/>
        <v>0.26903607207334773</v>
      </c>
    </row>
    <row r="22" spans="5:14" x14ac:dyDescent="0.3">
      <c r="E22" t="s">
        <v>22</v>
      </c>
      <c r="F22" s="1">
        <f>C5+H22</f>
        <v>84747</v>
      </c>
      <c r="G22" s="1">
        <f>C4+H22</f>
        <v>77547</v>
      </c>
      <c r="H22" s="1">
        <v>15000</v>
      </c>
      <c r="I22" s="1">
        <f t="shared" si="3"/>
        <v>107547</v>
      </c>
      <c r="J22" s="1">
        <f>C4+K22</f>
        <v>92547</v>
      </c>
      <c r="K22" s="1">
        <v>30000</v>
      </c>
      <c r="L22" s="1">
        <f t="shared" si="1"/>
        <v>22800</v>
      </c>
      <c r="M22" s="1">
        <f t="shared" si="2"/>
        <v>15000</v>
      </c>
      <c r="N22" s="2">
        <f t="shared" si="4"/>
        <v>0.26903607207334773</v>
      </c>
    </row>
    <row r="23" spans="5:14" x14ac:dyDescent="0.3">
      <c r="E23" t="s">
        <v>23</v>
      </c>
      <c r="F23" s="1">
        <f>C5+H23</f>
        <v>84747</v>
      </c>
      <c r="G23" s="1">
        <f>C4+H23</f>
        <v>77547</v>
      </c>
      <c r="H23" s="1">
        <v>15000</v>
      </c>
      <c r="I23" s="1">
        <f t="shared" si="3"/>
        <v>107547</v>
      </c>
      <c r="J23" s="1">
        <f>C4+K23</f>
        <v>92547</v>
      </c>
      <c r="K23" s="1">
        <v>30000</v>
      </c>
      <c r="L23" s="1">
        <f t="shared" si="1"/>
        <v>22800</v>
      </c>
      <c r="M23" s="1">
        <f t="shared" si="2"/>
        <v>15000</v>
      </c>
      <c r="N23" s="2">
        <f t="shared" si="4"/>
        <v>0.26903607207334773</v>
      </c>
    </row>
    <row r="24" spans="5:14" x14ac:dyDescent="0.3">
      <c r="E24" t="s">
        <v>40</v>
      </c>
      <c r="F24" s="1">
        <f>C5+H24</f>
        <v>77247</v>
      </c>
      <c r="G24" s="1">
        <f>C4+H24</f>
        <v>70047</v>
      </c>
      <c r="H24" s="1">
        <v>7500</v>
      </c>
      <c r="I24" s="1">
        <f t="shared" si="3"/>
        <v>107547</v>
      </c>
      <c r="J24" s="1">
        <f>C4+K24</f>
        <v>92547</v>
      </c>
      <c r="K24" s="1">
        <v>30000</v>
      </c>
      <c r="L24" s="1">
        <f t="shared" si="1"/>
        <v>30300</v>
      </c>
      <c r="M24" s="1">
        <f t="shared" si="2"/>
        <v>22500</v>
      </c>
      <c r="N24" s="2">
        <f t="shared" si="4"/>
        <v>0.39224824265020003</v>
      </c>
    </row>
    <row r="25" spans="5:14" x14ac:dyDescent="0.3">
      <c r="E25" t="s">
        <v>41</v>
      </c>
      <c r="F25" s="1">
        <f>C5+H25</f>
        <v>77247</v>
      </c>
      <c r="G25" s="1">
        <f>C4+H25</f>
        <v>70047</v>
      </c>
      <c r="H25" s="1">
        <v>7500</v>
      </c>
      <c r="I25" s="1">
        <f t="shared" si="3"/>
        <v>107547</v>
      </c>
      <c r="J25" s="1">
        <f>C4+K25</f>
        <v>92547</v>
      </c>
      <c r="K25" s="1">
        <v>30000</v>
      </c>
      <c r="L25" s="1">
        <f t="shared" si="1"/>
        <v>30300</v>
      </c>
      <c r="M25" s="1">
        <f t="shared" si="2"/>
        <v>22500</v>
      </c>
      <c r="N25" s="2">
        <f t="shared" si="4"/>
        <v>0.39224824265020003</v>
      </c>
    </row>
    <row r="26" spans="5:14" x14ac:dyDescent="0.3">
      <c r="E26" t="s">
        <v>42</v>
      </c>
      <c r="F26" s="1">
        <f>C5+H26</f>
        <v>77247</v>
      </c>
      <c r="G26" s="1">
        <f>C4+H26</f>
        <v>70047</v>
      </c>
      <c r="H26" s="1">
        <v>7500</v>
      </c>
      <c r="I26" s="1">
        <f t="shared" si="3"/>
        <v>107547</v>
      </c>
      <c r="J26" s="1">
        <f>C4+K26</f>
        <v>92547</v>
      </c>
      <c r="K26" s="1">
        <v>30000</v>
      </c>
      <c r="L26" s="1">
        <f t="shared" si="1"/>
        <v>30300</v>
      </c>
      <c r="M26" s="1">
        <f t="shared" si="2"/>
        <v>22500</v>
      </c>
      <c r="N26" s="2">
        <f t="shared" si="4"/>
        <v>0.39224824265020003</v>
      </c>
    </row>
    <row r="27" spans="5:14" x14ac:dyDescent="0.3">
      <c r="E27" t="s">
        <v>43</v>
      </c>
      <c r="F27" s="1">
        <f>C5+H27</f>
        <v>77247</v>
      </c>
      <c r="G27" s="1">
        <f>C4+H27</f>
        <v>70047</v>
      </c>
      <c r="H27" s="1">
        <v>7500</v>
      </c>
      <c r="I27" s="1">
        <f t="shared" si="3"/>
        <v>107547</v>
      </c>
      <c r="J27" s="1">
        <f>C4+K27</f>
        <v>92547</v>
      </c>
      <c r="K27" s="1">
        <v>30000</v>
      </c>
      <c r="L27" s="1">
        <f t="shared" si="1"/>
        <v>30300</v>
      </c>
      <c r="M27" s="1">
        <f t="shared" si="2"/>
        <v>22500</v>
      </c>
      <c r="N27" s="2">
        <f t="shared" si="4"/>
        <v>0.39224824265020003</v>
      </c>
    </row>
    <row r="28" spans="5:14" x14ac:dyDescent="0.3">
      <c r="E28" t="s">
        <v>24</v>
      </c>
      <c r="F28" s="1">
        <f>C5+H28</f>
        <v>77247</v>
      </c>
      <c r="G28" s="1">
        <f>C4+H28</f>
        <v>70047</v>
      </c>
      <c r="H28" s="1">
        <v>7500</v>
      </c>
      <c r="I28" s="1">
        <f t="shared" si="3"/>
        <v>92547</v>
      </c>
      <c r="J28" s="1">
        <f>C4+K28</f>
        <v>77547</v>
      </c>
      <c r="K28" s="1">
        <v>15000</v>
      </c>
      <c r="L28" s="1">
        <f t="shared" si="1"/>
        <v>15300</v>
      </c>
      <c r="M28" s="1">
        <f t="shared" si="2"/>
        <v>7500</v>
      </c>
      <c r="N28" s="2">
        <f t="shared" si="4"/>
        <v>0.19806594430851684</v>
      </c>
    </row>
    <row r="29" spans="5:14" x14ac:dyDescent="0.3">
      <c r="E29" t="s">
        <v>25</v>
      </c>
      <c r="F29" s="1">
        <f>C5+H29</f>
        <v>77247</v>
      </c>
      <c r="G29" s="1">
        <f>C4+H29</f>
        <v>70047</v>
      </c>
      <c r="H29" s="1">
        <v>7500</v>
      </c>
      <c r="I29" s="1">
        <f t="shared" si="3"/>
        <v>92547</v>
      </c>
      <c r="J29" s="1">
        <f>C4+K29</f>
        <v>77547</v>
      </c>
      <c r="K29" s="1">
        <v>15000</v>
      </c>
      <c r="L29" s="1">
        <f t="shared" si="1"/>
        <v>15300</v>
      </c>
      <c r="M29" s="1">
        <f t="shared" si="2"/>
        <v>7500</v>
      </c>
      <c r="N29" s="2">
        <f t="shared" si="4"/>
        <v>0.19806594430851684</v>
      </c>
    </row>
    <row r="30" spans="5:14" x14ac:dyDescent="0.3">
      <c r="E30" t="s">
        <v>26</v>
      </c>
      <c r="F30" s="1">
        <f>C5+H30</f>
        <v>77247</v>
      </c>
      <c r="G30" s="1">
        <f>C4+H30</f>
        <v>70047</v>
      </c>
      <c r="H30" s="1">
        <v>7500</v>
      </c>
      <c r="I30" s="1">
        <f t="shared" si="3"/>
        <v>92547</v>
      </c>
      <c r="J30" s="1">
        <f>C4+K30</f>
        <v>77547</v>
      </c>
      <c r="K30" s="1">
        <v>15000</v>
      </c>
      <c r="L30" s="1">
        <f t="shared" si="1"/>
        <v>15300</v>
      </c>
      <c r="M30" s="1">
        <f t="shared" si="2"/>
        <v>7500</v>
      </c>
      <c r="N30" s="2">
        <f t="shared" si="4"/>
        <v>0.19806594430851684</v>
      </c>
    </row>
    <row r="31" spans="5:14" x14ac:dyDescent="0.3">
      <c r="E31" t="s">
        <v>27</v>
      </c>
      <c r="F31" s="1">
        <f>C5+H31</f>
        <v>77247</v>
      </c>
      <c r="G31" s="1">
        <f>C4+H31</f>
        <v>70047</v>
      </c>
      <c r="H31" s="1">
        <v>7500</v>
      </c>
      <c r="I31" s="1">
        <f t="shared" si="3"/>
        <v>92547</v>
      </c>
      <c r="J31" s="1">
        <f>C4+K31</f>
        <v>77547</v>
      </c>
      <c r="K31" s="1">
        <v>15000</v>
      </c>
      <c r="L31" s="1">
        <f t="shared" si="1"/>
        <v>15300</v>
      </c>
      <c r="M31" s="1">
        <f t="shared" si="2"/>
        <v>7500</v>
      </c>
      <c r="N31" s="2">
        <f t="shared" si="4"/>
        <v>0.19806594430851684</v>
      </c>
    </row>
    <row r="32" spans="5:14" x14ac:dyDescent="0.3">
      <c r="E32" t="s">
        <v>28</v>
      </c>
      <c r="F32" s="1">
        <f>C5+H32</f>
        <v>77247</v>
      </c>
      <c r="G32" s="1">
        <f>C4+H32</f>
        <v>70047</v>
      </c>
      <c r="H32" s="1">
        <v>7500</v>
      </c>
      <c r="I32" s="1">
        <f t="shared" si="3"/>
        <v>92547</v>
      </c>
      <c r="J32" s="1">
        <f>C4+K32</f>
        <v>77547</v>
      </c>
      <c r="K32" s="1">
        <v>15000</v>
      </c>
      <c r="L32" s="1">
        <f t="shared" si="1"/>
        <v>15300</v>
      </c>
      <c r="M32" s="1">
        <f t="shared" si="2"/>
        <v>7500</v>
      </c>
      <c r="N32" s="2">
        <f t="shared" si="4"/>
        <v>0.19806594430851684</v>
      </c>
    </row>
    <row r="33" spans="5:14" x14ac:dyDescent="0.3">
      <c r="E33" t="s">
        <v>44</v>
      </c>
      <c r="F33" s="1">
        <f>C5+H33</f>
        <v>69747</v>
      </c>
      <c r="G33" s="1">
        <f>C4+H33</f>
        <v>62547</v>
      </c>
      <c r="H33" s="1">
        <v>0</v>
      </c>
      <c r="I33" s="1">
        <f t="shared" si="3"/>
        <v>92547</v>
      </c>
      <c r="J33" s="1">
        <f>C4+K33</f>
        <v>77547</v>
      </c>
      <c r="K33" s="1">
        <v>15000</v>
      </c>
      <c r="L33" s="1">
        <f t="shared" si="1"/>
        <v>22800</v>
      </c>
      <c r="M33" s="1">
        <f t="shared" si="2"/>
        <v>15000</v>
      </c>
      <c r="N33" s="2">
        <f t="shared" si="4"/>
        <v>0.32689578046367584</v>
      </c>
    </row>
    <row r="34" spans="5:14" x14ac:dyDescent="0.3">
      <c r="E34" t="s">
        <v>29</v>
      </c>
      <c r="F34" s="1">
        <f>C5+H34</f>
        <v>77247</v>
      </c>
      <c r="G34" s="1">
        <f>C4+H34</f>
        <v>70047</v>
      </c>
      <c r="H34" s="1">
        <v>7500</v>
      </c>
      <c r="I34" s="1">
        <f t="shared" si="3"/>
        <v>92547</v>
      </c>
      <c r="J34" s="1">
        <f>C4+K34</f>
        <v>77547</v>
      </c>
      <c r="K34" s="1">
        <v>15000</v>
      </c>
      <c r="L34" s="1">
        <f t="shared" si="1"/>
        <v>15300</v>
      </c>
      <c r="M34" s="1">
        <f t="shared" si="2"/>
        <v>7500</v>
      </c>
      <c r="N34" s="2">
        <f t="shared" si="4"/>
        <v>0.19806594430851684</v>
      </c>
    </row>
    <row r="35" spans="5:14" x14ac:dyDescent="0.3">
      <c r="E35" t="s">
        <v>45</v>
      </c>
      <c r="F35" s="1">
        <f>C5+H35</f>
        <v>69747</v>
      </c>
      <c r="G35" s="1">
        <f>C4+H35</f>
        <v>62547</v>
      </c>
      <c r="H35" s="1">
        <v>0</v>
      </c>
      <c r="I35" s="1">
        <f t="shared" si="3"/>
        <v>92547</v>
      </c>
      <c r="J35" s="1">
        <f>C4+K35</f>
        <v>77547</v>
      </c>
      <c r="K35" s="1">
        <v>15000</v>
      </c>
      <c r="L35" s="1">
        <f t="shared" si="1"/>
        <v>22800</v>
      </c>
      <c r="M35" s="1">
        <f t="shared" si="2"/>
        <v>15000</v>
      </c>
      <c r="N35" s="2">
        <f t="shared" si="4"/>
        <v>0.32689578046367584</v>
      </c>
    </row>
    <row r="36" spans="5:14" x14ac:dyDescent="0.3">
      <c r="E36" t="s">
        <v>30</v>
      </c>
      <c r="F36" s="1">
        <f>C5+H36</f>
        <v>77247</v>
      </c>
      <c r="G36" s="1">
        <f>C4+H36</f>
        <v>70047</v>
      </c>
      <c r="H36" s="1">
        <v>7500</v>
      </c>
      <c r="I36" s="1">
        <f t="shared" si="3"/>
        <v>92547</v>
      </c>
      <c r="J36" s="1">
        <f>C4+K36</f>
        <v>77547</v>
      </c>
      <c r="K36" s="1">
        <v>15000</v>
      </c>
      <c r="L36" s="1">
        <f t="shared" si="1"/>
        <v>15300</v>
      </c>
      <c r="M36" s="1">
        <f t="shared" si="2"/>
        <v>7500</v>
      </c>
      <c r="N36" s="2">
        <f t="shared" si="4"/>
        <v>0.19806594430851684</v>
      </c>
    </row>
    <row r="37" spans="5:14" x14ac:dyDescent="0.3">
      <c r="E37" t="s">
        <v>31</v>
      </c>
      <c r="F37" s="1">
        <f>C5+H37</f>
        <v>77247</v>
      </c>
      <c r="G37" s="1">
        <f>C4+H37</f>
        <v>70047</v>
      </c>
      <c r="H37" s="1">
        <v>7500</v>
      </c>
      <c r="I37" s="1">
        <f t="shared" si="3"/>
        <v>92547</v>
      </c>
      <c r="J37" s="1">
        <f>C4+K37</f>
        <v>77547</v>
      </c>
      <c r="K37" s="1">
        <v>15000</v>
      </c>
      <c r="L37" s="1">
        <f t="shared" si="1"/>
        <v>15300</v>
      </c>
      <c r="M37" s="1">
        <f t="shared" si="2"/>
        <v>7500</v>
      </c>
      <c r="N37" s="2">
        <f t="shared" si="4"/>
        <v>0.19806594430851684</v>
      </c>
    </row>
    <row r="38" spans="5:14" x14ac:dyDescent="0.3">
      <c r="E38" t="s">
        <v>32</v>
      </c>
      <c r="F38" s="1">
        <f>C5+H38</f>
        <v>77247</v>
      </c>
      <c r="G38" s="1">
        <f>C4+H38</f>
        <v>70047</v>
      </c>
      <c r="H38" s="1">
        <v>7500</v>
      </c>
      <c r="I38" s="1">
        <f t="shared" si="3"/>
        <v>92547</v>
      </c>
      <c r="J38" s="1">
        <f>C4+K38</f>
        <v>77547</v>
      </c>
      <c r="K38" s="1">
        <v>15000</v>
      </c>
      <c r="L38" s="1">
        <f t="shared" si="1"/>
        <v>15300</v>
      </c>
      <c r="M38" s="1">
        <f t="shared" si="2"/>
        <v>7500</v>
      </c>
      <c r="N38" s="2">
        <f t="shared" si="4"/>
        <v>0.19806594430851684</v>
      </c>
    </row>
    <row r="39" spans="5:14" x14ac:dyDescent="0.3">
      <c r="E39" t="s">
        <v>33</v>
      </c>
      <c r="F39" s="1">
        <f>C5+H39</f>
        <v>77247</v>
      </c>
      <c r="G39" s="1">
        <f>C4+H39</f>
        <v>70047</v>
      </c>
      <c r="H39" s="1">
        <v>7500</v>
      </c>
      <c r="I39" s="1">
        <f t="shared" si="3"/>
        <v>92547</v>
      </c>
      <c r="J39" s="1">
        <f>C4+K39</f>
        <v>77547</v>
      </c>
      <c r="K39" s="1">
        <v>15000</v>
      </c>
      <c r="L39" s="1">
        <f t="shared" si="1"/>
        <v>15300</v>
      </c>
      <c r="M39" s="1">
        <f t="shared" si="2"/>
        <v>7500</v>
      </c>
      <c r="N39" s="2">
        <f t="shared" si="4"/>
        <v>0.19806594430851684</v>
      </c>
    </row>
    <row r="40" spans="5:14" x14ac:dyDescent="0.3">
      <c r="E40" t="s">
        <v>34</v>
      </c>
      <c r="F40" s="1">
        <f>C5+H40</f>
        <v>77247</v>
      </c>
      <c r="G40" s="1">
        <f>C4+H40</f>
        <v>70047</v>
      </c>
      <c r="H40" s="1">
        <v>7500</v>
      </c>
      <c r="I40" s="1">
        <f t="shared" si="3"/>
        <v>92547</v>
      </c>
      <c r="J40" s="1">
        <f>C4+K40</f>
        <v>77547</v>
      </c>
      <c r="K40" s="1">
        <v>15000</v>
      </c>
      <c r="L40" s="1">
        <f t="shared" si="1"/>
        <v>15300</v>
      </c>
      <c r="M40" s="1">
        <f t="shared" si="2"/>
        <v>7500</v>
      </c>
      <c r="N40" s="2">
        <f t="shared" si="4"/>
        <v>0.19806594430851684</v>
      </c>
    </row>
    <row r="41" spans="5:14" x14ac:dyDescent="0.3">
      <c r="E41" t="s">
        <v>35</v>
      </c>
      <c r="F41" s="1">
        <f>C5+H41</f>
        <v>77247</v>
      </c>
      <c r="G41" s="1">
        <f>C4+H41</f>
        <v>70047</v>
      </c>
      <c r="H41" s="1">
        <v>7500</v>
      </c>
      <c r="I41" s="1">
        <f t="shared" si="3"/>
        <v>92547</v>
      </c>
      <c r="J41" s="1">
        <f>C4+K41</f>
        <v>77547</v>
      </c>
      <c r="K41" s="1">
        <v>15000</v>
      </c>
      <c r="L41" s="1">
        <f t="shared" si="1"/>
        <v>15300</v>
      </c>
      <c r="M41" s="1">
        <f t="shared" si="2"/>
        <v>7500</v>
      </c>
      <c r="N41" s="2">
        <f t="shared" si="4"/>
        <v>0.19806594430851684</v>
      </c>
    </row>
    <row r="42" spans="5:14" x14ac:dyDescent="0.3">
      <c r="E42" t="s">
        <v>36</v>
      </c>
      <c r="F42" s="1">
        <f>C5+H42</f>
        <v>77247</v>
      </c>
      <c r="G42" s="1">
        <f>C4+H42</f>
        <v>70047</v>
      </c>
      <c r="H42" s="1">
        <v>7500</v>
      </c>
      <c r="I42" s="1">
        <f t="shared" si="3"/>
        <v>92547</v>
      </c>
      <c r="J42" s="1">
        <f>C4+K42</f>
        <v>77547</v>
      </c>
      <c r="K42" s="1">
        <v>15000</v>
      </c>
      <c r="L42" s="1">
        <f t="shared" si="1"/>
        <v>15300</v>
      </c>
      <c r="M42" s="1">
        <f t="shared" si="2"/>
        <v>7500</v>
      </c>
      <c r="N42" s="2">
        <f t="shared" si="4"/>
        <v>0.19806594430851684</v>
      </c>
    </row>
    <row r="43" spans="5:14" x14ac:dyDescent="0.3">
      <c r="E43" t="s">
        <v>37</v>
      </c>
      <c r="F43" s="1">
        <f>C5+H43</f>
        <v>77247</v>
      </c>
      <c r="G43" s="1">
        <f>C4+H43</f>
        <v>70047</v>
      </c>
      <c r="H43" s="1">
        <v>7500</v>
      </c>
      <c r="I43" s="1">
        <f t="shared" si="3"/>
        <v>92547</v>
      </c>
      <c r="J43" s="1">
        <f>C4+K43</f>
        <v>77547</v>
      </c>
      <c r="K43" s="1">
        <v>15000</v>
      </c>
      <c r="L43" s="1">
        <f t="shared" si="1"/>
        <v>15300</v>
      </c>
      <c r="M43" s="1">
        <f t="shared" si="2"/>
        <v>7500</v>
      </c>
      <c r="N43" s="2">
        <f t="shared" si="4"/>
        <v>0.19806594430851684</v>
      </c>
    </row>
    <row r="44" spans="5:14" x14ac:dyDescent="0.3">
      <c r="E44" t="s">
        <v>46</v>
      </c>
      <c r="F44" s="1">
        <f>C5+H44</f>
        <v>69747</v>
      </c>
      <c r="G44" s="1">
        <f>C4+H44</f>
        <v>62547</v>
      </c>
      <c r="H44" s="1">
        <v>0</v>
      </c>
      <c r="I44" s="1">
        <f t="shared" si="3"/>
        <v>92547</v>
      </c>
      <c r="J44" s="1">
        <f>C4+K44</f>
        <v>77547</v>
      </c>
      <c r="K44" s="1">
        <v>15000</v>
      </c>
      <c r="L44" s="1">
        <f t="shared" si="1"/>
        <v>22800</v>
      </c>
      <c r="M44" s="1">
        <f t="shared" si="2"/>
        <v>15000</v>
      </c>
      <c r="N44" s="2">
        <f t="shared" si="4"/>
        <v>0.32689578046367584</v>
      </c>
    </row>
    <row r="45" spans="5:14" x14ac:dyDescent="0.3">
      <c r="E45" t="s">
        <v>47</v>
      </c>
      <c r="F45" s="1">
        <f>C5+H45</f>
        <v>69747</v>
      </c>
      <c r="G45" s="1">
        <f>C4+H45</f>
        <v>62547</v>
      </c>
      <c r="H45" s="1">
        <v>0</v>
      </c>
      <c r="I45" s="1">
        <f t="shared" si="3"/>
        <v>92547</v>
      </c>
      <c r="J45" s="1">
        <f>C4+K45</f>
        <v>77547</v>
      </c>
      <c r="K45" s="1">
        <v>15000</v>
      </c>
      <c r="L45" s="1">
        <f t="shared" si="1"/>
        <v>22800</v>
      </c>
      <c r="M45" s="1">
        <f t="shared" si="2"/>
        <v>15000</v>
      </c>
      <c r="N45" s="2">
        <f t="shared" si="4"/>
        <v>0.32689578046367584</v>
      </c>
    </row>
    <row r="46" spans="5:14" x14ac:dyDescent="0.3">
      <c r="E46" t="s">
        <v>48</v>
      </c>
      <c r="F46" s="1">
        <f>C5+H46</f>
        <v>69747</v>
      </c>
      <c r="G46" s="1">
        <f>C4+H46</f>
        <v>62547</v>
      </c>
      <c r="H46" s="1">
        <v>0</v>
      </c>
      <c r="I46" s="1">
        <f t="shared" si="3"/>
        <v>92547</v>
      </c>
      <c r="J46" s="1">
        <f>C4+K46</f>
        <v>77547</v>
      </c>
      <c r="K46" s="1">
        <v>15000</v>
      </c>
      <c r="L46" s="1">
        <f t="shared" si="1"/>
        <v>22800</v>
      </c>
      <c r="M46" s="1">
        <f t="shared" si="2"/>
        <v>15000</v>
      </c>
      <c r="N46" s="2">
        <f t="shared" si="4"/>
        <v>0.32689578046367584</v>
      </c>
    </row>
    <row r="47" spans="5:14" x14ac:dyDescent="0.3">
      <c r="E47" t="s">
        <v>49</v>
      </c>
      <c r="F47" s="1">
        <f>C5+H47</f>
        <v>69747</v>
      </c>
      <c r="G47" s="1">
        <f>C4+H47</f>
        <v>62547</v>
      </c>
      <c r="H47" s="1">
        <v>0</v>
      </c>
      <c r="I47" s="1">
        <f t="shared" si="3"/>
        <v>92547</v>
      </c>
      <c r="J47" s="1">
        <f>C4+K47</f>
        <v>77547</v>
      </c>
      <c r="K47" s="1">
        <v>15000</v>
      </c>
      <c r="L47" s="1">
        <f t="shared" si="1"/>
        <v>22800</v>
      </c>
      <c r="M47" s="1">
        <f t="shared" si="2"/>
        <v>15000</v>
      </c>
      <c r="N47" s="2">
        <f t="shared" si="4"/>
        <v>0.32689578046367584</v>
      </c>
    </row>
    <row r="48" spans="5:14" x14ac:dyDescent="0.3">
      <c r="E48" t="s">
        <v>50</v>
      </c>
      <c r="F48" s="1">
        <f>C5+H48</f>
        <v>69747</v>
      </c>
      <c r="G48" s="1">
        <f>C4+H48</f>
        <v>62547</v>
      </c>
      <c r="H48" s="1">
        <v>0</v>
      </c>
      <c r="I48" s="1">
        <f t="shared" si="3"/>
        <v>92547</v>
      </c>
      <c r="J48" s="1">
        <f>C4+K48</f>
        <v>77547</v>
      </c>
      <c r="K48" s="1">
        <v>15000</v>
      </c>
      <c r="L48" s="1">
        <f t="shared" si="1"/>
        <v>22800</v>
      </c>
      <c r="M48" s="1">
        <f t="shared" si="2"/>
        <v>15000</v>
      </c>
      <c r="N48" s="2">
        <f t="shared" si="4"/>
        <v>0.32689578046367584</v>
      </c>
    </row>
    <row r="49" spans="5:14" x14ac:dyDescent="0.3">
      <c r="E49" t="s">
        <v>51</v>
      </c>
      <c r="F49" s="1">
        <f>C5+H49</f>
        <v>69747</v>
      </c>
      <c r="G49" s="1">
        <f>C4+H49</f>
        <v>62547</v>
      </c>
      <c r="H49" s="1">
        <v>0</v>
      </c>
      <c r="I49" s="1">
        <f t="shared" si="3"/>
        <v>92547</v>
      </c>
      <c r="J49" s="1">
        <f>C4+K49</f>
        <v>77547</v>
      </c>
      <c r="K49" s="1">
        <v>15000</v>
      </c>
      <c r="L49" s="1">
        <f t="shared" si="1"/>
        <v>22800</v>
      </c>
      <c r="M49" s="1">
        <f t="shared" si="2"/>
        <v>15000</v>
      </c>
      <c r="N49" s="2">
        <f t="shared" si="4"/>
        <v>0.32689578046367584</v>
      </c>
    </row>
    <row r="50" spans="5:14" x14ac:dyDescent="0.3">
      <c r="E50" t="s">
        <v>52</v>
      </c>
      <c r="F50" s="1">
        <f>C5+H50</f>
        <v>69747</v>
      </c>
      <c r="G50" s="1">
        <f>C4+H50</f>
        <v>62547</v>
      </c>
      <c r="H50" s="1">
        <v>0</v>
      </c>
      <c r="I50" s="1">
        <f t="shared" si="3"/>
        <v>92547</v>
      </c>
      <c r="J50" s="1">
        <f>C4+K50</f>
        <v>77547</v>
      </c>
      <c r="K50" s="1">
        <v>15000</v>
      </c>
      <c r="L50" s="1">
        <f t="shared" si="1"/>
        <v>22800</v>
      </c>
      <c r="M50" s="1">
        <f t="shared" si="2"/>
        <v>15000</v>
      </c>
      <c r="N50" s="2">
        <f t="shared" si="4"/>
        <v>0.32689578046367584</v>
      </c>
    </row>
    <row r="51" spans="5:14" x14ac:dyDescent="0.3">
      <c r="E51" t="s">
        <v>53</v>
      </c>
      <c r="F51" s="1">
        <f>C5+H51</f>
        <v>69747</v>
      </c>
      <c r="G51" s="1">
        <f>C4+H51</f>
        <v>62547</v>
      </c>
      <c r="H51" s="1">
        <v>0</v>
      </c>
      <c r="I51" s="1">
        <f t="shared" si="3"/>
        <v>82747</v>
      </c>
      <c r="J51" s="1">
        <f>C4+K51</f>
        <v>67747</v>
      </c>
      <c r="K51" s="1">
        <v>5200</v>
      </c>
      <c r="L51" s="1">
        <f t="shared" si="1"/>
        <v>13000</v>
      </c>
      <c r="M51" s="1">
        <f t="shared" si="2"/>
        <v>5200</v>
      </c>
      <c r="N51" s="2">
        <f t="shared" si="4"/>
        <v>0.18638794500121869</v>
      </c>
    </row>
    <row r="53" spans="5:14" x14ac:dyDescent="0.3">
      <c r="I53" s="3" t="s">
        <v>69</v>
      </c>
    </row>
    <row r="54" spans="5:14" x14ac:dyDescent="0.3">
      <c r="E54" t="s">
        <v>66</v>
      </c>
      <c r="G54" s="1">
        <v>151800</v>
      </c>
      <c r="I54" s="1">
        <f>185000+65000</f>
        <v>250000</v>
      </c>
      <c r="J54" s="1">
        <v>185000</v>
      </c>
      <c r="L54" s="1">
        <f>I54-G54</f>
        <v>98200</v>
      </c>
      <c r="M54" s="1">
        <f>J54-G54</f>
        <v>33200</v>
      </c>
      <c r="N54" s="2">
        <f>L54/G54</f>
        <v>0.64690382081686426</v>
      </c>
    </row>
    <row r="55" spans="5:14" x14ac:dyDescent="0.3">
      <c r="E55" t="s">
        <v>67</v>
      </c>
      <c r="G55" s="1">
        <v>122058</v>
      </c>
      <c r="I55" s="1">
        <v>165000</v>
      </c>
      <c r="J55" s="1">
        <v>165000</v>
      </c>
      <c r="L55" s="1">
        <f>I55-G55</f>
        <v>42942</v>
      </c>
      <c r="M55" s="1">
        <f>J55-G55</f>
        <v>42942</v>
      </c>
      <c r="N55" s="2">
        <f>L55/G55</f>
        <v>0.35181634960428648</v>
      </c>
    </row>
    <row r="56" spans="5:14" x14ac:dyDescent="0.3">
      <c r="E56" t="s">
        <v>63</v>
      </c>
      <c r="G56" s="1">
        <v>136053</v>
      </c>
      <c r="I56" s="1">
        <v>175000</v>
      </c>
      <c r="J56" s="1">
        <v>175000</v>
      </c>
      <c r="L56" s="1">
        <f t="shared" ref="L56:L79" si="5">I56-G56</f>
        <v>38947</v>
      </c>
      <c r="M56" s="1">
        <f t="shared" ref="M56:M73" si="6">J56-G56</f>
        <v>38947</v>
      </c>
      <c r="N56" s="2">
        <f t="shared" ref="N56:N79" si="7">L56/G56</f>
        <v>0.28626344145296317</v>
      </c>
    </row>
    <row r="57" spans="5:14" x14ac:dyDescent="0.3">
      <c r="E57" t="s">
        <v>64</v>
      </c>
      <c r="G57" s="1">
        <v>133277</v>
      </c>
      <c r="I57" s="1">
        <v>175000</v>
      </c>
      <c r="J57" s="1">
        <v>175000</v>
      </c>
      <c r="L57" s="1">
        <f t="shared" si="5"/>
        <v>41723</v>
      </c>
      <c r="M57" s="1">
        <f t="shared" si="6"/>
        <v>41723</v>
      </c>
      <c r="N57" s="2">
        <f t="shared" si="7"/>
        <v>0.31305476563848228</v>
      </c>
    </row>
    <row r="58" spans="5:14" x14ac:dyDescent="0.3">
      <c r="E58" t="s">
        <v>87</v>
      </c>
      <c r="G58" s="1">
        <v>136402</v>
      </c>
      <c r="I58" s="1">
        <v>165000</v>
      </c>
      <c r="J58" s="1">
        <v>165000</v>
      </c>
      <c r="L58" s="1">
        <f t="shared" si="5"/>
        <v>28598</v>
      </c>
      <c r="M58" s="1">
        <f t="shared" si="6"/>
        <v>28598</v>
      </c>
      <c r="N58" s="2">
        <f t="shared" si="7"/>
        <v>0.20965968240934885</v>
      </c>
    </row>
    <row r="59" spans="5:14" x14ac:dyDescent="0.3">
      <c r="E59" t="s">
        <v>65</v>
      </c>
      <c r="G59" s="1">
        <v>140607</v>
      </c>
      <c r="I59" s="1">
        <v>165000</v>
      </c>
      <c r="J59" s="1">
        <v>165000</v>
      </c>
      <c r="L59" s="1">
        <f t="shared" si="5"/>
        <v>24393</v>
      </c>
      <c r="M59" s="1">
        <f t="shared" si="6"/>
        <v>24393</v>
      </c>
      <c r="N59" s="2">
        <f t="shared" si="7"/>
        <v>0.17348353922635432</v>
      </c>
    </row>
    <row r="60" spans="5:14" x14ac:dyDescent="0.3">
      <c r="L60" s="1"/>
      <c r="M60" s="1"/>
    </row>
    <row r="61" spans="5:14" x14ac:dyDescent="0.3">
      <c r="L61" s="1"/>
      <c r="M61" s="1"/>
    </row>
    <row r="62" spans="5:14" x14ac:dyDescent="0.3">
      <c r="E62" t="s">
        <v>68</v>
      </c>
      <c r="L62" s="1"/>
      <c r="M62" s="1"/>
    </row>
    <row r="63" spans="5:14" ht="15" x14ac:dyDescent="0.25">
      <c r="L63" s="1"/>
      <c r="M63" s="1"/>
    </row>
    <row r="64" spans="5:14" ht="15" x14ac:dyDescent="0.25">
      <c r="L64" s="1"/>
      <c r="M64" s="1"/>
    </row>
    <row r="65" spans="5:14" ht="15" x14ac:dyDescent="0.25">
      <c r="L65" s="1"/>
      <c r="M65" s="1"/>
    </row>
    <row r="66" spans="5:14" ht="15" x14ac:dyDescent="0.25">
      <c r="I66" s="3" t="s">
        <v>77</v>
      </c>
      <c r="L66" s="1"/>
      <c r="M66" s="1"/>
    </row>
    <row r="67" spans="5:14" ht="15" x14ac:dyDescent="0.25">
      <c r="E67" t="s">
        <v>70</v>
      </c>
      <c r="G67" s="1">
        <v>181239</v>
      </c>
      <c r="I67" s="1">
        <v>206239</v>
      </c>
      <c r="J67" s="1">
        <f>G67+K67</f>
        <v>206239</v>
      </c>
      <c r="K67" s="1">
        <v>25000</v>
      </c>
      <c r="L67" s="1">
        <f t="shared" si="5"/>
        <v>25000</v>
      </c>
      <c r="M67" s="1">
        <f t="shared" si="6"/>
        <v>25000</v>
      </c>
      <c r="N67" s="2">
        <f t="shared" si="7"/>
        <v>0.1379394059777421</v>
      </c>
    </row>
    <row r="68" spans="5:14" ht="15" x14ac:dyDescent="0.25">
      <c r="E68" t="s">
        <v>71</v>
      </c>
      <c r="G68" s="1">
        <v>175984</v>
      </c>
      <c r="I68" s="1">
        <v>200984</v>
      </c>
      <c r="J68" s="1">
        <f>G68+K68</f>
        <v>200984</v>
      </c>
      <c r="K68" s="1">
        <v>25000</v>
      </c>
      <c r="L68" s="1">
        <f t="shared" si="5"/>
        <v>25000</v>
      </c>
      <c r="M68" s="1">
        <f t="shared" si="6"/>
        <v>25000</v>
      </c>
      <c r="N68" s="2">
        <f t="shared" si="7"/>
        <v>0.14205836894263116</v>
      </c>
    </row>
    <row r="69" spans="5:14" ht="15" x14ac:dyDescent="0.25">
      <c r="E69" t="s">
        <v>72</v>
      </c>
      <c r="G69" s="1">
        <v>170358</v>
      </c>
      <c r="I69" s="1">
        <v>195358</v>
      </c>
      <c r="J69" s="1">
        <f t="shared" ref="J69:J73" si="8">G69+K69</f>
        <v>195358</v>
      </c>
      <c r="K69" s="1">
        <v>25000</v>
      </c>
      <c r="L69" s="1">
        <f t="shared" si="5"/>
        <v>25000</v>
      </c>
      <c r="M69" s="1">
        <f t="shared" si="6"/>
        <v>25000</v>
      </c>
      <c r="N69" s="2">
        <f t="shared" si="7"/>
        <v>0.14674978574531281</v>
      </c>
    </row>
    <row r="70" spans="5:14" ht="15" x14ac:dyDescent="0.25">
      <c r="E70" t="s">
        <v>73</v>
      </c>
      <c r="G70" s="1">
        <v>165087</v>
      </c>
      <c r="I70" s="1">
        <v>190087</v>
      </c>
      <c r="J70" s="1">
        <f t="shared" si="8"/>
        <v>190087</v>
      </c>
      <c r="K70" s="1">
        <v>25000</v>
      </c>
      <c r="L70" s="1">
        <f t="shared" si="5"/>
        <v>25000</v>
      </c>
      <c r="M70" s="1">
        <f t="shared" si="6"/>
        <v>25000</v>
      </c>
      <c r="N70" s="2">
        <f t="shared" si="7"/>
        <v>0.15143530380950651</v>
      </c>
    </row>
    <row r="71" spans="5:14" ht="15" x14ac:dyDescent="0.25">
      <c r="E71" t="s">
        <v>74</v>
      </c>
      <c r="G71" s="1">
        <v>170358</v>
      </c>
      <c r="I71" s="1">
        <v>195358</v>
      </c>
      <c r="J71" s="1">
        <f t="shared" si="8"/>
        <v>195358</v>
      </c>
      <c r="K71" s="1">
        <v>25000</v>
      </c>
      <c r="L71" s="1">
        <f t="shared" si="5"/>
        <v>25000</v>
      </c>
      <c r="M71" s="1">
        <f t="shared" si="6"/>
        <v>25000</v>
      </c>
      <c r="N71" s="2">
        <f t="shared" si="7"/>
        <v>0.14674978574531281</v>
      </c>
    </row>
    <row r="72" spans="5:14" ht="15" x14ac:dyDescent="0.25">
      <c r="E72" t="s">
        <v>75</v>
      </c>
      <c r="G72" s="1">
        <v>165124</v>
      </c>
      <c r="I72" s="1">
        <v>190124</v>
      </c>
      <c r="J72" s="1">
        <f t="shared" si="8"/>
        <v>190124</v>
      </c>
      <c r="K72" s="1">
        <v>25000</v>
      </c>
      <c r="L72" s="1">
        <f t="shared" si="5"/>
        <v>25000</v>
      </c>
      <c r="M72" s="1">
        <f t="shared" si="6"/>
        <v>25000</v>
      </c>
      <c r="N72" s="2">
        <f t="shared" si="7"/>
        <v>0.15140137109081661</v>
      </c>
    </row>
    <row r="73" spans="5:14" ht="15" x14ac:dyDescent="0.25">
      <c r="E73" t="s">
        <v>76</v>
      </c>
      <c r="G73" s="1">
        <v>159694</v>
      </c>
      <c r="I73" s="1">
        <v>184694</v>
      </c>
      <c r="J73" s="1">
        <f t="shared" si="8"/>
        <v>184694</v>
      </c>
      <c r="K73" s="1">
        <v>25000</v>
      </c>
      <c r="L73" s="1">
        <f t="shared" si="5"/>
        <v>25000</v>
      </c>
      <c r="M73" s="1">
        <f t="shared" si="6"/>
        <v>25000</v>
      </c>
      <c r="N73" s="2">
        <f t="shared" si="7"/>
        <v>0.15654940072889401</v>
      </c>
    </row>
    <row r="74" spans="5:14" ht="15" x14ac:dyDescent="0.25">
      <c r="L74" s="1"/>
    </row>
    <row r="75" spans="5:14" x14ac:dyDescent="0.3">
      <c r="E75" t="s">
        <v>78</v>
      </c>
      <c r="G75" s="1">
        <f>0.8157*G67</f>
        <v>147836.65229999999</v>
      </c>
      <c r="I75" s="1">
        <f>0.8157*I67</f>
        <v>168229.15229999999</v>
      </c>
      <c r="L75" s="1">
        <f t="shared" si="5"/>
        <v>20392.5</v>
      </c>
      <c r="N75" s="2">
        <f t="shared" si="7"/>
        <v>0.1379394059777421</v>
      </c>
    </row>
    <row r="76" spans="5:14" x14ac:dyDescent="0.3">
      <c r="E76" t="s">
        <v>79</v>
      </c>
      <c r="G76" s="1">
        <f>0.8925*G75</f>
        <v>131944.21217774999</v>
      </c>
      <c r="I76" s="1">
        <f>0.8925*I75</f>
        <v>150144.51842774998</v>
      </c>
      <c r="L76" s="1">
        <f t="shared" si="5"/>
        <v>18200.306249999994</v>
      </c>
      <c r="N76" s="2">
        <f t="shared" si="7"/>
        <v>0.13793940597774207</v>
      </c>
    </row>
    <row r="77" spans="5:14" x14ac:dyDescent="0.3">
      <c r="E77" t="s">
        <v>80</v>
      </c>
      <c r="G77" s="1">
        <f>0.825*G75</f>
        <v>121965.23814749999</v>
      </c>
      <c r="I77" s="1">
        <f>0.825*I75</f>
        <v>138789.05064749997</v>
      </c>
      <c r="L77" s="1">
        <f t="shared" si="5"/>
        <v>16823.812499999985</v>
      </c>
      <c r="N77" s="2">
        <f t="shared" si="7"/>
        <v>0.13793940597774199</v>
      </c>
    </row>
    <row r="78" spans="5:14" x14ac:dyDescent="0.3">
      <c r="L78" s="1"/>
    </row>
    <row r="79" spans="5:14" x14ac:dyDescent="0.3">
      <c r="E79" t="s">
        <v>81</v>
      </c>
      <c r="G79" s="1">
        <f>0.8157*G69</f>
        <v>138961.02059999999</v>
      </c>
      <c r="I79" s="1">
        <f>0.8157*I69</f>
        <v>159353.52059999999</v>
      </c>
      <c r="L79" s="1">
        <f t="shared" si="5"/>
        <v>20392.5</v>
      </c>
      <c r="N79" s="2">
        <f t="shared" si="7"/>
        <v>0.14674978574531283</v>
      </c>
    </row>
    <row r="81" spans="5:5" x14ac:dyDescent="0.3">
      <c r="E81" t="s">
        <v>92</v>
      </c>
    </row>
    <row r="82" spans="5:5" x14ac:dyDescent="0.3">
      <c r="E82" t="s">
        <v>82</v>
      </c>
    </row>
    <row r="83" spans="5:5" x14ac:dyDescent="0.3">
      <c r="E83" t="s">
        <v>83</v>
      </c>
    </row>
  </sheetData>
  <mergeCells count="1">
    <mergeCell ref="B1:N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pane ySplit="1" topLeftCell="A2" activePane="bottomLeft" state="frozen"/>
      <selection pane="bottomLeft" activeCell="C67" sqref="C67"/>
    </sheetView>
  </sheetViews>
  <sheetFormatPr defaultRowHeight="14.4" x14ac:dyDescent="0.3"/>
  <cols>
    <col min="1" max="1" width="55.33203125" bestFit="1" customWidth="1"/>
    <col min="2" max="2" width="30.109375" style="1" bestFit="1" customWidth="1"/>
    <col min="3" max="3" width="15.33203125" style="1" bestFit="1" customWidth="1"/>
    <col min="4" max="4" width="17.33203125" style="1" bestFit="1" customWidth="1"/>
    <col min="5" max="5" width="29.6640625" style="1" bestFit="1" customWidth="1"/>
    <col min="6" max="6" width="23.33203125" style="1" bestFit="1" customWidth="1"/>
    <col min="7" max="7" width="20.109375" style="1" bestFit="1" customWidth="1"/>
    <col min="8" max="8" width="9.109375" style="2"/>
  </cols>
  <sheetData>
    <row r="1" spans="1:8" ht="15" x14ac:dyDescent="0.25">
      <c r="B1" s="1" t="s">
        <v>54</v>
      </c>
      <c r="C1" s="1" t="s">
        <v>5</v>
      </c>
      <c r="D1" s="1" t="s">
        <v>6</v>
      </c>
      <c r="E1" s="1" t="s">
        <v>59</v>
      </c>
      <c r="F1" s="1" t="s">
        <v>62</v>
      </c>
      <c r="G1" s="1" t="s">
        <v>60</v>
      </c>
      <c r="H1" s="2" t="s">
        <v>61</v>
      </c>
    </row>
    <row r="2" spans="1:8" ht="15" x14ac:dyDescent="0.25">
      <c r="A2" t="s">
        <v>0</v>
      </c>
      <c r="B2" s="1">
        <v>104747</v>
      </c>
      <c r="C2" s="1">
        <v>97547</v>
      </c>
      <c r="D2" s="1">
        <v>35000</v>
      </c>
      <c r="E2" s="1">
        <v>157547</v>
      </c>
      <c r="F2" s="1">
        <v>52800</v>
      </c>
      <c r="G2" s="1">
        <v>45000</v>
      </c>
      <c r="H2" s="2">
        <v>0.50407171565772768</v>
      </c>
    </row>
    <row r="3" spans="1:8" ht="15" x14ac:dyDescent="0.25">
      <c r="A3" t="s">
        <v>1</v>
      </c>
      <c r="B3" s="1">
        <v>104747</v>
      </c>
      <c r="C3" s="1">
        <v>97547</v>
      </c>
      <c r="D3" s="1">
        <v>35000</v>
      </c>
      <c r="E3" s="1">
        <v>157547</v>
      </c>
      <c r="F3" s="1">
        <v>52800</v>
      </c>
      <c r="G3" s="1">
        <v>45000</v>
      </c>
      <c r="H3" s="2">
        <v>0.50407171565772768</v>
      </c>
    </row>
    <row r="4" spans="1:8" ht="15" x14ac:dyDescent="0.25">
      <c r="A4" t="s">
        <v>3</v>
      </c>
      <c r="B4" s="1">
        <v>94747</v>
      </c>
      <c r="C4" s="1">
        <v>87547</v>
      </c>
      <c r="D4" s="1">
        <v>25000</v>
      </c>
      <c r="E4" s="1">
        <v>142547</v>
      </c>
      <c r="F4" s="1">
        <v>47800</v>
      </c>
      <c r="G4" s="1">
        <v>40000</v>
      </c>
      <c r="H4" s="2">
        <v>0.50450146178770827</v>
      </c>
    </row>
    <row r="5" spans="1:8" ht="15" x14ac:dyDescent="0.25">
      <c r="A5" t="s">
        <v>10</v>
      </c>
      <c r="B5" s="1">
        <v>92247</v>
      </c>
      <c r="C5" s="1">
        <v>85047</v>
      </c>
      <c r="D5" s="1">
        <v>22500</v>
      </c>
      <c r="E5" s="1">
        <v>137547</v>
      </c>
      <c r="F5" s="1">
        <v>45300</v>
      </c>
      <c r="G5" s="1">
        <v>37500</v>
      </c>
      <c r="H5" s="2">
        <v>0.49107288041887542</v>
      </c>
    </row>
    <row r="6" spans="1:8" ht="15" x14ac:dyDescent="0.25">
      <c r="A6" t="s">
        <v>11</v>
      </c>
      <c r="B6" s="1">
        <v>84747</v>
      </c>
      <c r="C6" s="1">
        <v>77547</v>
      </c>
      <c r="D6" s="1">
        <v>15000</v>
      </c>
      <c r="E6" s="1">
        <v>127547</v>
      </c>
      <c r="F6" s="1">
        <v>42800</v>
      </c>
      <c r="G6" s="1">
        <v>35000</v>
      </c>
      <c r="H6" s="2">
        <v>0.50503262652365277</v>
      </c>
    </row>
    <row r="7" spans="1:8" ht="15" x14ac:dyDescent="0.25">
      <c r="A7" t="s">
        <v>12</v>
      </c>
      <c r="B7" s="1">
        <v>84747</v>
      </c>
      <c r="C7" s="1">
        <v>77547</v>
      </c>
      <c r="D7" s="1">
        <v>15000</v>
      </c>
      <c r="E7" s="1">
        <v>112547</v>
      </c>
      <c r="F7" s="1">
        <v>27800</v>
      </c>
      <c r="G7" s="1">
        <v>20000</v>
      </c>
      <c r="H7" s="2">
        <v>0.32803521068592401</v>
      </c>
    </row>
    <row r="8" spans="1:8" ht="15" x14ac:dyDescent="0.25">
      <c r="A8" t="s">
        <v>13</v>
      </c>
      <c r="B8" s="1">
        <v>84747</v>
      </c>
      <c r="C8" s="1">
        <v>77547</v>
      </c>
      <c r="D8" s="1">
        <v>15000</v>
      </c>
      <c r="E8" s="1">
        <v>107547</v>
      </c>
      <c r="F8" s="1">
        <v>22800</v>
      </c>
      <c r="G8" s="1">
        <v>15000</v>
      </c>
      <c r="H8" s="2">
        <v>0.26903607207334773</v>
      </c>
    </row>
    <row r="9" spans="1:8" ht="15" x14ac:dyDescent="0.25">
      <c r="A9" t="s">
        <v>14</v>
      </c>
      <c r="B9" s="1">
        <v>84747</v>
      </c>
      <c r="C9" s="1">
        <v>77547</v>
      </c>
      <c r="D9" s="1">
        <v>15000</v>
      </c>
      <c r="E9" s="1">
        <v>107547</v>
      </c>
      <c r="F9" s="1">
        <v>22800</v>
      </c>
      <c r="G9" s="1">
        <v>15000</v>
      </c>
      <c r="H9" s="2">
        <v>0.26903607207334773</v>
      </c>
    </row>
    <row r="10" spans="1:8" ht="15" x14ac:dyDescent="0.25">
      <c r="A10" t="s">
        <v>15</v>
      </c>
      <c r="B10" s="1">
        <v>84747</v>
      </c>
      <c r="C10" s="1">
        <v>77547</v>
      </c>
      <c r="D10" s="1">
        <v>15000</v>
      </c>
      <c r="E10" s="1">
        <v>107547</v>
      </c>
      <c r="F10" s="1">
        <v>22800</v>
      </c>
      <c r="G10" s="1">
        <v>15000</v>
      </c>
      <c r="H10" s="2">
        <v>0.26903607207334773</v>
      </c>
    </row>
    <row r="11" spans="1:8" ht="15" x14ac:dyDescent="0.25">
      <c r="A11" t="s">
        <v>16</v>
      </c>
      <c r="B11" s="1">
        <v>84747</v>
      </c>
      <c r="C11" s="1">
        <v>77547</v>
      </c>
      <c r="D11" s="1">
        <v>15000</v>
      </c>
      <c r="E11" s="1">
        <v>107547</v>
      </c>
      <c r="F11" s="1">
        <v>22800</v>
      </c>
      <c r="G11" s="1">
        <v>15000</v>
      </c>
      <c r="H11" s="2">
        <v>0.26903607207334773</v>
      </c>
    </row>
    <row r="12" spans="1:8" ht="15" x14ac:dyDescent="0.25">
      <c r="A12" t="s">
        <v>17</v>
      </c>
      <c r="B12" s="1">
        <v>84747</v>
      </c>
      <c r="C12" s="1">
        <v>77547</v>
      </c>
      <c r="D12" s="1">
        <v>15000</v>
      </c>
      <c r="E12" s="1">
        <v>107547</v>
      </c>
      <c r="F12" s="1">
        <v>22800</v>
      </c>
      <c r="G12" s="1">
        <v>15000</v>
      </c>
      <c r="H12" s="2">
        <v>0.26903607207334773</v>
      </c>
    </row>
    <row r="13" spans="1:8" ht="15" x14ac:dyDescent="0.25">
      <c r="A13" t="s">
        <v>18</v>
      </c>
      <c r="B13" s="1">
        <v>84747</v>
      </c>
      <c r="C13" s="1">
        <v>77547</v>
      </c>
      <c r="D13" s="1">
        <v>15000</v>
      </c>
      <c r="E13" s="1">
        <v>107547</v>
      </c>
      <c r="F13" s="1">
        <v>22800</v>
      </c>
      <c r="G13" s="1">
        <v>15000</v>
      </c>
      <c r="H13" s="2">
        <v>0.26903607207334773</v>
      </c>
    </row>
    <row r="14" spans="1:8" ht="15" x14ac:dyDescent="0.25">
      <c r="A14" t="s">
        <v>38</v>
      </c>
      <c r="B14" s="1">
        <v>77247</v>
      </c>
      <c r="C14" s="1">
        <v>70047</v>
      </c>
      <c r="D14" s="1">
        <v>7500</v>
      </c>
      <c r="E14" s="1">
        <v>107547</v>
      </c>
      <c r="F14" s="1">
        <v>30300</v>
      </c>
      <c r="G14" s="1">
        <v>22500</v>
      </c>
      <c r="H14" s="2">
        <v>0.39224824265020003</v>
      </c>
    </row>
    <row r="15" spans="1:8" ht="15" x14ac:dyDescent="0.25">
      <c r="A15" t="s">
        <v>39</v>
      </c>
      <c r="B15" s="1">
        <v>77247</v>
      </c>
      <c r="C15" s="1">
        <v>70047</v>
      </c>
      <c r="D15" s="1">
        <v>7500</v>
      </c>
      <c r="E15" s="1">
        <v>107547</v>
      </c>
      <c r="F15" s="1">
        <v>30300</v>
      </c>
      <c r="G15" s="1">
        <v>22500</v>
      </c>
      <c r="H15" s="2">
        <v>0.39224824265020003</v>
      </c>
    </row>
    <row r="16" spans="1:8" ht="15" x14ac:dyDescent="0.25">
      <c r="A16" t="s">
        <v>19</v>
      </c>
      <c r="B16" s="1">
        <v>84747</v>
      </c>
      <c r="C16" s="1">
        <v>77547</v>
      </c>
      <c r="D16" s="1">
        <v>15000</v>
      </c>
      <c r="E16" s="1">
        <v>107547</v>
      </c>
      <c r="F16" s="1">
        <v>22800</v>
      </c>
      <c r="G16" s="1">
        <v>15000</v>
      </c>
      <c r="H16" s="2">
        <v>0.26903607207334773</v>
      </c>
    </row>
    <row r="17" spans="1:8" ht="15" x14ac:dyDescent="0.25">
      <c r="A17" t="s">
        <v>20</v>
      </c>
      <c r="B17" s="1">
        <v>84747</v>
      </c>
      <c r="C17" s="1">
        <v>77547</v>
      </c>
      <c r="D17" s="1">
        <v>15000</v>
      </c>
      <c r="E17" s="1">
        <v>107547</v>
      </c>
      <c r="F17" s="1">
        <v>22800</v>
      </c>
      <c r="G17" s="1">
        <v>15000</v>
      </c>
      <c r="H17" s="2">
        <v>0.26903607207334773</v>
      </c>
    </row>
    <row r="18" spans="1:8" ht="15" x14ac:dyDescent="0.25">
      <c r="A18" t="s">
        <v>21</v>
      </c>
      <c r="B18" s="1">
        <v>84747</v>
      </c>
      <c r="C18" s="1">
        <v>77547</v>
      </c>
      <c r="D18" s="1">
        <v>15000</v>
      </c>
      <c r="E18" s="1">
        <v>107547</v>
      </c>
      <c r="F18" s="1">
        <v>22800</v>
      </c>
      <c r="G18" s="1">
        <v>15000</v>
      </c>
      <c r="H18" s="2">
        <v>0.26903607207334773</v>
      </c>
    </row>
    <row r="19" spans="1:8" ht="15" x14ac:dyDescent="0.25">
      <c r="A19" t="s">
        <v>22</v>
      </c>
      <c r="B19" s="1">
        <v>84747</v>
      </c>
      <c r="C19" s="1">
        <v>77547</v>
      </c>
      <c r="D19" s="1">
        <v>15000</v>
      </c>
      <c r="E19" s="1">
        <v>107547</v>
      </c>
      <c r="F19" s="1">
        <v>22800</v>
      </c>
      <c r="G19" s="1">
        <v>15000</v>
      </c>
      <c r="H19" s="2">
        <v>0.26903607207334773</v>
      </c>
    </row>
    <row r="20" spans="1:8" ht="15" x14ac:dyDescent="0.25">
      <c r="A20" t="s">
        <v>23</v>
      </c>
      <c r="B20" s="1">
        <v>84747</v>
      </c>
      <c r="C20" s="1">
        <v>77547</v>
      </c>
      <c r="D20" s="1">
        <v>15000</v>
      </c>
      <c r="E20" s="1">
        <v>107547</v>
      </c>
      <c r="F20" s="1">
        <v>22800</v>
      </c>
      <c r="G20" s="1">
        <v>15000</v>
      </c>
      <c r="H20" s="2">
        <v>0.26903607207334773</v>
      </c>
    </row>
    <row r="21" spans="1:8" ht="15" x14ac:dyDescent="0.25">
      <c r="A21" t="s">
        <v>40</v>
      </c>
      <c r="B21" s="1">
        <v>77247</v>
      </c>
      <c r="C21" s="1">
        <v>70047</v>
      </c>
      <c r="D21" s="1">
        <v>7500</v>
      </c>
      <c r="E21" s="1">
        <v>107547</v>
      </c>
      <c r="F21" s="1">
        <v>30300</v>
      </c>
      <c r="G21" s="1">
        <v>22500</v>
      </c>
      <c r="H21" s="2">
        <v>0.39224824265020003</v>
      </c>
    </row>
    <row r="22" spans="1:8" ht="15" x14ac:dyDescent="0.25">
      <c r="A22" t="s">
        <v>41</v>
      </c>
      <c r="B22" s="1">
        <v>77247</v>
      </c>
      <c r="C22" s="1">
        <v>70047</v>
      </c>
      <c r="D22" s="1">
        <v>7500</v>
      </c>
      <c r="E22" s="1">
        <v>107547</v>
      </c>
      <c r="F22" s="1">
        <v>30300</v>
      </c>
      <c r="G22" s="1">
        <v>22500</v>
      </c>
      <c r="H22" s="2">
        <v>0.39224824265020003</v>
      </c>
    </row>
    <row r="23" spans="1:8" ht="15" x14ac:dyDescent="0.25">
      <c r="A23" t="s">
        <v>42</v>
      </c>
      <c r="B23" s="1">
        <v>77247</v>
      </c>
      <c r="C23" s="1">
        <v>70047</v>
      </c>
      <c r="D23" s="1">
        <v>7500</v>
      </c>
      <c r="E23" s="1">
        <v>107547</v>
      </c>
      <c r="F23" s="1">
        <v>30300</v>
      </c>
      <c r="G23" s="1">
        <v>22500</v>
      </c>
      <c r="H23" s="2">
        <v>0.39224824265020003</v>
      </c>
    </row>
    <row r="24" spans="1:8" ht="15" x14ac:dyDescent="0.25">
      <c r="A24" t="s">
        <v>43</v>
      </c>
      <c r="B24" s="1">
        <v>77247</v>
      </c>
      <c r="C24" s="1">
        <v>70047</v>
      </c>
      <c r="D24" s="1">
        <v>7500</v>
      </c>
      <c r="E24" s="1">
        <v>107547</v>
      </c>
      <c r="F24" s="1">
        <v>30300</v>
      </c>
      <c r="G24" s="1">
        <v>22500</v>
      </c>
      <c r="H24" s="2">
        <v>0.39224824265020003</v>
      </c>
    </row>
    <row r="25" spans="1:8" ht="15" x14ac:dyDescent="0.25">
      <c r="A25" t="s">
        <v>24</v>
      </c>
      <c r="B25" s="1">
        <v>77247</v>
      </c>
      <c r="C25" s="1">
        <v>70047</v>
      </c>
      <c r="D25" s="1">
        <v>7500</v>
      </c>
      <c r="E25" s="1">
        <v>92547</v>
      </c>
      <c r="F25" s="1">
        <v>15300</v>
      </c>
      <c r="G25" s="1">
        <v>7500</v>
      </c>
      <c r="H25" s="2">
        <v>0.19806594430851684</v>
      </c>
    </row>
    <row r="26" spans="1:8" ht="15" x14ac:dyDescent="0.25">
      <c r="A26" t="s">
        <v>25</v>
      </c>
      <c r="B26" s="1">
        <v>77247</v>
      </c>
      <c r="C26" s="1">
        <v>70047</v>
      </c>
      <c r="D26" s="1">
        <v>7500</v>
      </c>
      <c r="E26" s="1">
        <v>92547</v>
      </c>
      <c r="F26" s="1">
        <v>15300</v>
      </c>
      <c r="G26" s="1">
        <v>7500</v>
      </c>
      <c r="H26" s="2">
        <v>0.19806594430851684</v>
      </c>
    </row>
    <row r="27" spans="1:8" x14ac:dyDescent="0.3">
      <c r="A27" t="s">
        <v>26</v>
      </c>
      <c r="B27" s="1">
        <v>77247</v>
      </c>
      <c r="C27" s="1">
        <v>70047</v>
      </c>
      <c r="D27" s="1">
        <v>7500</v>
      </c>
      <c r="E27" s="1">
        <v>92547</v>
      </c>
      <c r="F27" s="1">
        <v>15300</v>
      </c>
      <c r="G27" s="1">
        <v>7500</v>
      </c>
      <c r="H27" s="2">
        <v>0.19806594430851684</v>
      </c>
    </row>
    <row r="28" spans="1:8" x14ac:dyDescent="0.3">
      <c r="A28" t="s">
        <v>27</v>
      </c>
      <c r="B28" s="1">
        <v>77247</v>
      </c>
      <c r="C28" s="1">
        <v>70047</v>
      </c>
      <c r="D28" s="1">
        <v>7500</v>
      </c>
      <c r="E28" s="1">
        <v>92547</v>
      </c>
      <c r="F28" s="1">
        <v>15300</v>
      </c>
      <c r="G28" s="1">
        <v>7500</v>
      </c>
      <c r="H28" s="2">
        <v>0.19806594430851684</v>
      </c>
    </row>
    <row r="29" spans="1:8" x14ac:dyDescent="0.3">
      <c r="A29" t="s">
        <v>28</v>
      </c>
      <c r="B29" s="1">
        <v>77247</v>
      </c>
      <c r="C29" s="1">
        <v>70047</v>
      </c>
      <c r="D29" s="1">
        <v>7500</v>
      </c>
      <c r="E29" s="1">
        <v>92547</v>
      </c>
      <c r="F29" s="1">
        <v>15300</v>
      </c>
      <c r="G29" s="1">
        <v>7500</v>
      </c>
      <c r="H29" s="2">
        <v>0.19806594430851684</v>
      </c>
    </row>
    <row r="30" spans="1:8" x14ac:dyDescent="0.3">
      <c r="A30" t="s">
        <v>44</v>
      </c>
      <c r="B30" s="1">
        <v>69747</v>
      </c>
      <c r="C30" s="1">
        <v>62547</v>
      </c>
      <c r="D30" s="1">
        <v>0</v>
      </c>
      <c r="E30" s="1">
        <v>92547</v>
      </c>
      <c r="F30" s="1">
        <v>22800</v>
      </c>
      <c r="G30" s="1">
        <v>15000</v>
      </c>
      <c r="H30" s="2">
        <v>0.32689578046367584</v>
      </c>
    </row>
    <row r="31" spans="1:8" x14ac:dyDescent="0.3">
      <c r="A31" t="s">
        <v>29</v>
      </c>
      <c r="B31" s="1">
        <v>77247</v>
      </c>
      <c r="C31" s="1">
        <v>70047</v>
      </c>
      <c r="D31" s="1">
        <v>7500</v>
      </c>
      <c r="E31" s="1">
        <v>92547</v>
      </c>
      <c r="F31" s="1">
        <v>15300</v>
      </c>
      <c r="G31" s="1">
        <v>7500</v>
      </c>
      <c r="H31" s="2">
        <v>0.19806594430851684</v>
      </c>
    </row>
    <row r="32" spans="1:8" x14ac:dyDescent="0.3">
      <c r="A32" t="s">
        <v>45</v>
      </c>
      <c r="B32" s="1">
        <v>69747</v>
      </c>
      <c r="C32" s="1">
        <v>62547</v>
      </c>
      <c r="D32" s="1">
        <v>0</v>
      </c>
      <c r="E32" s="1">
        <v>92547</v>
      </c>
      <c r="F32" s="1">
        <v>22800</v>
      </c>
      <c r="G32" s="1">
        <v>15000</v>
      </c>
      <c r="H32" s="2">
        <v>0.32689578046367584</v>
      </c>
    </row>
    <row r="33" spans="1:8" x14ac:dyDescent="0.3">
      <c r="A33" t="s">
        <v>30</v>
      </c>
      <c r="B33" s="1">
        <v>77247</v>
      </c>
      <c r="C33" s="1">
        <v>70047</v>
      </c>
      <c r="D33" s="1">
        <v>7500</v>
      </c>
      <c r="E33" s="1">
        <v>92547</v>
      </c>
      <c r="F33" s="1">
        <v>15300</v>
      </c>
      <c r="G33" s="1">
        <v>7500</v>
      </c>
      <c r="H33" s="2">
        <v>0.19806594430851684</v>
      </c>
    </row>
    <row r="34" spans="1:8" x14ac:dyDescent="0.3">
      <c r="A34" t="s">
        <v>31</v>
      </c>
      <c r="B34" s="1">
        <v>77247</v>
      </c>
      <c r="C34" s="1">
        <v>70047</v>
      </c>
      <c r="D34" s="1">
        <v>7500</v>
      </c>
      <c r="E34" s="1">
        <v>92547</v>
      </c>
      <c r="F34" s="1">
        <v>15300</v>
      </c>
      <c r="G34" s="1">
        <v>7500</v>
      </c>
      <c r="H34" s="2">
        <v>0.19806594430851684</v>
      </c>
    </row>
    <row r="35" spans="1:8" x14ac:dyDescent="0.3">
      <c r="A35" t="s">
        <v>32</v>
      </c>
      <c r="B35" s="1">
        <v>77247</v>
      </c>
      <c r="C35" s="1">
        <v>70047</v>
      </c>
      <c r="D35" s="1">
        <v>7500</v>
      </c>
      <c r="E35" s="1">
        <v>92547</v>
      </c>
      <c r="F35" s="1">
        <v>15300</v>
      </c>
      <c r="G35" s="1">
        <v>7500</v>
      </c>
      <c r="H35" s="2">
        <v>0.19806594430851684</v>
      </c>
    </row>
    <row r="36" spans="1:8" x14ac:dyDescent="0.3">
      <c r="A36" t="s">
        <v>33</v>
      </c>
      <c r="B36" s="1">
        <v>77247</v>
      </c>
      <c r="C36" s="1">
        <v>70047</v>
      </c>
      <c r="D36" s="1">
        <v>7500</v>
      </c>
      <c r="E36" s="1">
        <v>92547</v>
      </c>
      <c r="F36" s="1">
        <v>15300</v>
      </c>
      <c r="G36" s="1">
        <v>7500</v>
      </c>
      <c r="H36" s="2">
        <v>0.19806594430851684</v>
      </c>
    </row>
    <row r="37" spans="1:8" x14ac:dyDescent="0.3">
      <c r="A37" t="s">
        <v>34</v>
      </c>
      <c r="B37" s="1">
        <v>77247</v>
      </c>
      <c r="C37" s="1">
        <v>70047</v>
      </c>
      <c r="D37" s="1">
        <v>7500</v>
      </c>
      <c r="E37" s="1">
        <v>92547</v>
      </c>
      <c r="F37" s="1">
        <v>15300</v>
      </c>
      <c r="G37" s="1">
        <v>7500</v>
      </c>
      <c r="H37" s="2">
        <v>0.19806594430851684</v>
      </c>
    </row>
    <row r="38" spans="1:8" x14ac:dyDescent="0.3">
      <c r="A38" t="s">
        <v>35</v>
      </c>
      <c r="B38" s="1">
        <v>77247</v>
      </c>
      <c r="C38" s="1">
        <v>70047</v>
      </c>
      <c r="D38" s="1">
        <v>7500</v>
      </c>
      <c r="E38" s="1">
        <v>92547</v>
      </c>
      <c r="F38" s="1">
        <v>15300</v>
      </c>
      <c r="G38" s="1">
        <v>7500</v>
      </c>
      <c r="H38" s="2">
        <v>0.19806594430851684</v>
      </c>
    </row>
    <row r="39" spans="1:8" x14ac:dyDescent="0.3">
      <c r="A39" t="s">
        <v>36</v>
      </c>
      <c r="B39" s="1">
        <v>77247</v>
      </c>
      <c r="C39" s="1">
        <v>70047</v>
      </c>
      <c r="D39" s="1">
        <v>7500</v>
      </c>
      <c r="E39" s="1">
        <v>92547</v>
      </c>
      <c r="F39" s="1">
        <v>15300</v>
      </c>
      <c r="G39" s="1">
        <v>7500</v>
      </c>
      <c r="H39" s="2">
        <v>0.19806594430851684</v>
      </c>
    </row>
    <row r="40" spans="1:8" x14ac:dyDescent="0.3">
      <c r="A40" t="s">
        <v>37</v>
      </c>
      <c r="B40" s="1">
        <v>77247</v>
      </c>
      <c r="C40" s="1">
        <v>70047</v>
      </c>
      <c r="D40" s="1">
        <v>7500</v>
      </c>
      <c r="E40" s="1">
        <v>92547</v>
      </c>
      <c r="F40" s="1">
        <v>15300</v>
      </c>
      <c r="G40" s="1">
        <v>7500</v>
      </c>
      <c r="H40" s="2">
        <v>0.19806594430851684</v>
      </c>
    </row>
    <row r="41" spans="1:8" x14ac:dyDescent="0.3">
      <c r="A41" t="s">
        <v>46</v>
      </c>
      <c r="B41" s="1">
        <v>69747</v>
      </c>
      <c r="C41" s="1">
        <v>62547</v>
      </c>
      <c r="D41" s="1">
        <v>0</v>
      </c>
      <c r="E41" s="1">
        <v>92547</v>
      </c>
      <c r="F41" s="1">
        <v>22800</v>
      </c>
      <c r="G41" s="1">
        <v>15000</v>
      </c>
      <c r="H41" s="2">
        <v>0.32689578046367584</v>
      </c>
    </row>
    <row r="42" spans="1:8" x14ac:dyDescent="0.3">
      <c r="A42" t="s">
        <v>47</v>
      </c>
      <c r="B42" s="1">
        <v>69747</v>
      </c>
      <c r="C42" s="1">
        <v>62547</v>
      </c>
      <c r="D42" s="1">
        <v>0</v>
      </c>
      <c r="E42" s="1">
        <v>92547</v>
      </c>
      <c r="F42" s="1">
        <v>22800</v>
      </c>
      <c r="G42" s="1">
        <v>15000</v>
      </c>
      <c r="H42" s="2">
        <v>0.32689578046367584</v>
      </c>
    </row>
    <row r="43" spans="1:8" x14ac:dyDescent="0.3">
      <c r="A43" t="s">
        <v>48</v>
      </c>
      <c r="B43" s="1">
        <v>69747</v>
      </c>
      <c r="C43" s="1">
        <v>62547</v>
      </c>
      <c r="D43" s="1">
        <v>0</v>
      </c>
      <c r="E43" s="1">
        <v>92547</v>
      </c>
      <c r="F43" s="1">
        <v>22800</v>
      </c>
      <c r="G43" s="1">
        <v>15000</v>
      </c>
      <c r="H43" s="2">
        <v>0.32689578046367584</v>
      </c>
    </row>
    <row r="44" spans="1:8" x14ac:dyDescent="0.3">
      <c r="A44" t="s">
        <v>49</v>
      </c>
      <c r="B44" s="1">
        <v>69747</v>
      </c>
      <c r="C44" s="1">
        <v>62547</v>
      </c>
      <c r="D44" s="1">
        <v>0</v>
      </c>
      <c r="E44" s="1">
        <v>92547</v>
      </c>
      <c r="F44" s="1">
        <v>22800</v>
      </c>
      <c r="G44" s="1">
        <v>15000</v>
      </c>
      <c r="H44" s="2">
        <v>0.32689578046367584</v>
      </c>
    </row>
    <row r="45" spans="1:8" x14ac:dyDescent="0.3">
      <c r="A45" t="s">
        <v>50</v>
      </c>
      <c r="B45" s="1">
        <v>69747</v>
      </c>
      <c r="C45" s="1">
        <v>62547</v>
      </c>
      <c r="D45" s="1">
        <v>0</v>
      </c>
      <c r="E45" s="1">
        <v>92547</v>
      </c>
      <c r="F45" s="1">
        <v>22800</v>
      </c>
      <c r="G45" s="1">
        <v>15000</v>
      </c>
      <c r="H45" s="2">
        <v>0.32689578046367584</v>
      </c>
    </row>
    <row r="46" spans="1:8" x14ac:dyDescent="0.3">
      <c r="A46" t="s">
        <v>51</v>
      </c>
      <c r="B46" s="1">
        <v>69747</v>
      </c>
      <c r="C46" s="1">
        <v>62547</v>
      </c>
      <c r="D46" s="1">
        <v>0</v>
      </c>
      <c r="E46" s="1">
        <v>92547</v>
      </c>
      <c r="F46" s="1">
        <v>22800</v>
      </c>
      <c r="G46" s="1">
        <v>15000</v>
      </c>
      <c r="H46" s="2">
        <v>0.32689578046367584</v>
      </c>
    </row>
    <row r="47" spans="1:8" x14ac:dyDescent="0.3">
      <c r="A47" t="s">
        <v>52</v>
      </c>
      <c r="B47" s="1">
        <v>69747</v>
      </c>
      <c r="C47" s="1">
        <v>62547</v>
      </c>
      <c r="D47" s="1">
        <v>0</v>
      </c>
      <c r="E47" s="1">
        <v>92547</v>
      </c>
      <c r="F47" s="1">
        <v>22800</v>
      </c>
      <c r="G47" s="1">
        <v>15000</v>
      </c>
      <c r="H47" s="2">
        <v>0.32689578046367584</v>
      </c>
    </row>
    <row r="48" spans="1:8" x14ac:dyDescent="0.3">
      <c r="A48" t="s">
        <v>53</v>
      </c>
      <c r="B48" s="1">
        <v>69747</v>
      </c>
      <c r="C48" s="1">
        <v>62547</v>
      </c>
      <c r="D48" s="1">
        <v>0</v>
      </c>
      <c r="E48" s="1">
        <v>82747</v>
      </c>
      <c r="F48" s="1">
        <v>13000</v>
      </c>
      <c r="G48" s="1">
        <v>5200</v>
      </c>
      <c r="H48" s="2">
        <v>0.18638794500121869</v>
      </c>
    </row>
    <row r="49" spans="1:8" x14ac:dyDescent="0.3">
      <c r="A49" t="s">
        <v>85</v>
      </c>
      <c r="B49" s="1">
        <v>151800</v>
      </c>
      <c r="C49" s="1">
        <v>151800</v>
      </c>
      <c r="E49" s="1">
        <v>250000</v>
      </c>
      <c r="F49" s="1">
        <v>98200</v>
      </c>
      <c r="G49" s="1">
        <v>33200</v>
      </c>
      <c r="H49" s="2">
        <v>0.64690382081686426</v>
      </c>
    </row>
    <row r="50" spans="1:8" x14ac:dyDescent="0.3">
      <c r="A50" t="s">
        <v>86</v>
      </c>
      <c r="B50" s="1">
        <v>122058</v>
      </c>
      <c r="C50" s="1">
        <v>122058</v>
      </c>
      <c r="E50" s="1">
        <v>165000</v>
      </c>
      <c r="F50" s="1">
        <v>42942</v>
      </c>
      <c r="G50" s="1">
        <v>42942</v>
      </c>
      <c r="H50" s="2">
        <v>0.35181634960428648</v>
      </c>
    </row>
    <row r="51" spans="1:8" x14ac:dyDescent="0.3">
      <c r="A51" t="s">
        <v>63</v>
      </c>
      <c r="B51" s="1">
        <v>136053</v>
      </c>
      <c r="C51" s="1">
        <v>136053</v>
      </c>
      <c r="E51" s="1">
        <v>175000</v>
      </c>
      <c r="F51" s="1">
        <v>38947</v>
      </c>
      <c r="G51" s="1">
        <v>38947</v>
      </c>
      <c r="H51" s="2">
        <v>0.28626344145296317</v>
      </c>
    </row>
    <row r="52" spans="1:8" x14ac:dyDescent="0.3">
      <c r="A52" t="s">
        <v>64</v>
      </c>
      <c r="B52" s="1">
        <v>133277</v>
      </c>
      <c r="C52" s="1">
        <v>133277</v>
      </c>
      <c r="E52" s="1">
        <v>175000</v>
      </c>
      <c r="F52" s="1">
        <v>41723</v>
      </c>
      <c r="G52" s="1">
        <v>41723</v>
      </c>
      <c r="H52" s="2">
        <v>0.31305476563848228</v>
      </c>
    </row>
    <row r="53" spans="1:8" x14ac:dyDescent="0.3">
      <c r="A53" t="s">
        <v>87</v>
      </c>
      <c r="B53" s="1">
        <v>136402</v>
      </c>
      <c r="C53" s="1">
        <v>136402</v>
      </c>
      <c r="E53" s="1">
        <v>165000</v>
      </c>
      <c r="F53" s="1">
        <v>28598</v>
      </c>
      <c r="G53" s="1">
        <v>28598</v>
      </c>
      <c r="H53" s="2">
        <v>0.20965968240934885</v>
      </c>
    </row>
    <row r="54" spans="1:8" x14ac:dyDescent="0.3">
      <c r="A54" t="s">
        <v>65</v>
      </c>
      <c r="B54" s="1">
        <v>140607</v>
      </c>
      <c r="C54" s="1">
        <v>140607</v>
      </c>
      <c r="E54" s="1">
        <v>165000</v>
      </c>
      <c r="F54" s="1">
        <v>24393</v>
      </c>
      <c r="G54" s="1">
        <v>24393</v>
      </c>
      <c r="H54" s="2">
        <v>0.17348353922635432</v>
      </c>
    </row>
    <row r="55" spans="1:8" x14ac:dyDescent="0.3">
      <c r="A55" t="s">
        <v>70</v>
      </c>
      <c r="B55" s="1">
        <v>181239</v>
      </c>
      <c r="C55" s="1">
        <v>181239</v>
      </c>
      <c r="E55" s="1">
        <v>206239</v>
      </c>
      <c r="F55" s="1">
        <v>25000</v>
      </c>
      <c r="G55" s="1">
        <v>25000</v>
      </c>
      <c r="H55" s="2">
        <v>0.1379394059777421</v>
      </c>
    </row>
    <row r="56" spans="1:8" x14ac:dyDescent="0.3">
      <c r="A56" t="s">
        <v>71</v>
      </c>
      <c r="B56" s="1">
        <v>175984</v>
      </c>
      <c r="C56" s="1">
        <v>175984</v>
      </c>
      <c r="E56" s="1">
        <v>200984</v>
      </c>
      <c r="F56" s="1">
        <v>25000</v>
      </c>
      <c r="G56" s="1">
        <v>25000</v>
      </c>
      <c r="H56" s="2">
        <v>0.14205836894263116</v>
      </c>
    </row>
    <row r="57" spans="1:8" x14ac:dyDescent="0.3">
      <c r="A57" t="s">
        <v>72</v>
      </c>
      <c r="B57" s="1">
        <v>170358</v>
      </c>
      <c r="C57" s="1">
        <v>170358</v>
      </c>
      <c r="E57" s="1">
        <v>195358</v>
      </c>
      <c r="F57" s="1">
        <v>25000</v>
      </c>
      <c r="G57" s="1">
        <v>25000</v>
      </c>
      <c r="H57" s="2">
        <v>0.14674978574531281</v>
      </c>
    </row>
    <row r="58" spans="1:8" x14ac:dyDescent="0.3">
      <c r="A58" t="s">
        <v>73</v>
      </c>
      <c r="B58" s="1">
        <v>165087</v>
      </c>
      <c r="C58" s="1">
        <v>165087</v>
      </c>
      <c r="E58" s="1">
        <v>190087</v>
      </c>
      <c r="F58" s="1">
        <v>25000</v>
      </c>
      <c r="G58" s="1">
        <v>25000</v>
      </c>
      <c r="H58" s="2">
        <v>0.15143530380950651</v>
      </c>
    </row>
    <row r="59" spans="1:8" x14ac:dyDescent="0.3">
      <c r="A59" t="s">
        <v>74</v>
      </c>
      <c r="B59" s="1">
        <v>170358</v>
      </c>
      <c r="C59" s="1">
        <v>170358</v>
      </c>
      <c r="E59" s="1">
        <v>195358</v>
      </c>
      <c r="F59" s="1">
        <v>25000</v>
      </c>
      <c r="G59" s="1">
        <v>25000</v>
      </c>
      <c r="H59" s="2">
        <v>0.14674978574531281</v>
      </c>
    </row>
    <row r="60" spans="1:8" x14ac:dyDescent="0.3">
      <c r="A60" t="s">
        <v>75</v>
      </c>
      <c r="B60" s="1">
        <v>165124</v>
      </c>
      <c r="C60" s="1">
        <v>165124</v>
      </c>
      <c r="E60" s="1">
        <v>190124</v>
      </c>
      <c r="F60" s="1">
        <v>25000</v>
      </c>
      <c r="G60" s="1">
        <v>25000</v>
      </c>
      <c r="H60" s="2">
        <v>0.15140137109081661</v>
      </c>
    </row>
    <row r="61" spans="1:8" x14ac:dyDescent="0.3">
      <c r="A61" t="s">
        <v>76</v>
      </c>
      <c r="B61" s="1">
        <v>159694</v>
      </c>
      <c r="C61" s="1">
        <v>159694</v>
      </c>
      <c r="E61" s="1">
        <v>184694</v>
      </c>
      <c r="F61" s="1">
        <v>25000</v>
      </c>
      <c r="G61" s="1">
        <v>25000</v>
      </c>
      <c r="H61" s="2">
        <v>0.15654940072889401</v>
      </c>
    </row>
    <row r="62" spans="1:8" x14ac:dyDescent="0.3">
      <c r="A62" t="s">
        <v>91</v>
      </c>
      <c r="B62" s="1">
        <v>147836.65229999999</v>
      </c>
      <c r="C62" s="1">
        <v>147836.65229999999</v>
      </c>
      <c r="E62" s="1">
        <v>168229.15229999999</v>
      </c>
      <c r="F62" s="1">
        <v>20392.5</v>
      </c>
      <c r="G62" s="1">
        <v>20392.5</v>
      </c>
      <c r="H62" s="2">
        <v>0.1379394059777421</v>
      </c>
    </row>
    <row r="63" spans="1:8" x14ac:dyDescent="0.3">
      <c r="A63" t="s">
        <v>90</v>
      </c>
      <c r="B63" s="1">
        <v>131944.21217774999</v>
      </c>
      <c r="C63" s="1">
        <v>131944.21217774999</v>
      </c>
      <c r="E63" s="1">
        <v>150144.51842774998</v>
      </c>
      <c r="F63" s="1">
        <v>18200.306249999994</v>
      </c>
      <c r="G63" s="1">
        <v>18200.306249999994</v>
      </c>
      <c r="H63" s="2">
        <v>0.13793940597774207</v>
      </c>
    </row>
    <row r="64" spans="1:8" x14ac:dyDescent="0.3">
      <c r="A64" t="s">
        <v>89</v>
      </c>
      <c r="B64" s="1">
        <v>121965.23814749999</v>
      </c>
      <c r="C64" s="1">
        <v>121965.23814749999</v>
      </c>
      <c r="E64" s="1">
        <v>138789.05064749997</v>
      </c>
      <c r="F64" s="1">
        <v>16823.812499999985</v>
      </c>
      <c r="G64" s="1">
        <v>16823.812499999985</v>
      </c>
      <c r="H64" s="2">
        <v>0.13793940597774199</v>
      </c>
    </row>
    <row r="65" spans="1:8" x14ac:dyDescent="0.3">
      <c r="A65" t="s">
        <v>88</v>
      </c>
      <c r="B65" s="1">
        <v>138961.02059999999</v>
      </c>
      <c r="C65" s="1">
        <v>138961.02059999999</v>
      </c>
      <c r="E65" s="1">
        <v>159353.52059999999</v>
      </c>
      <c r="F65" s="1">
        <v>20392.5</v>
      </c>
      <c r="G65" s="1">
        <v>20392.5</v>
      </c>
      <c r="H65" s="2">
        <v>0.14674978574531283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Salaries with formulas</vt:lpstr>
      <vt:lpstr>Salaries for comparisons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Metzger</dc:creator>
  <cp:lastModifiedBy>Chip</cp:lastModifiedBy>
  <dcterms:created xsi:type="dcterms:W3CDTF">2017-01-25T21:37:23Z</dcterms:created>
  <dcterms:modified xsi:type="dcterms:W3CDTF">2017-01-30T18:16:16Z</dcterms:modified>
</cp:coreProperties>
</file>